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6855" yWindow="-270" windowWidth="17880" windowHeight="7275" tabRatio="929" activeTab="5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CONSIG. M.P." sheetId="35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DOCUMENTACION!$A$1:$D$44</definedName>
    <definedName name="_xlnm.Print_Area" localSheetId="6">'ESTADO DE EBRIEDAD'!$A$1:$I$79</definedName>
    <definedName name="_xlnm.Print_Area" localSheetId="14">'JUZG COLEGIADO'!$B$1:$N$33</definedName>
    <definedName name="_xlnm.Print_Area" localSheetId="13">JUZGADOS!$A$2:$R$31</definedName>
  </definedNames>
  <calcPr calcId="145621"/>
</workbook>
</file>

<file path=xl/calcChain.xml><?xml version="1.0" encoding="utf-8"?>
<calcChain xmlns="http://schemas.openxmlformats.org/spreadsheetml/2006/main">
  <c r="D17" i="35" l="1"/>
  <c r="C17" i="35"/>
  <c r="I17" i="34" l="1"/>
  <c r="C16" i="1" l="1"/>
  <c r="G36" i="14" l="1"/>
  <c r="C25" i="9" l="1"/>
  <c r="C61" i="18" l="1"/>
  <c r="E27" i="14"/>
  <c r="D16" i="1" l="1"/>
  <c r="C18" i="5" l="1"/>
  <c r="C16" i="3"/>
  <c r="C17" i="2"/>
  <c r="D18" i="26" l="1"/>
  <c r="G20" i="10"/>
  <c r="G19" i="10"/>
  <c r="F22" i="10"/>
  <c r="E22" i="10"/>
  <c r="F14" i="10"/>
  <c r="E14" i="10"/>
  <c r="G12" i="10"/>
  <c r="G11" i="10"/>
  <c r="G17" i="34"/>
  <c r="D17" i="34"/>
  <c r="K16" i="34"/>
  <c r="K14" i="34"/>
  <c r="K12" i="34"/>
  <c r="K10" i="34"/>
  <c r="C17" i="8"/>
  <c r="C40" i="15"/>
  <c r="C37" i="18"/>
  <c r="D37" i="13"/>
  <c r="C37" i="13"/>
  <c r="F27" i="14"/>
  <c r="D27" i="14"/>
  <c r="C27" i="14"/>
  <c r="D17" i="2"/>
  <c r="G14" i="10" l="1"/>
  <c r="G22" i="10"/>
  <c r="G27" i="14"/>
  <c r="E18" i="10"/>
  <c r="E17" i="34" l="1"/>
  <c r="F17" i="34"/>
  <c r="H17" i="34"/>
  <c r="J17" i="34"/>
  <c r="K17" i="34" l="1"/>
  <c r="C15" i="9"/>
  <c r="C31" i="15" l="1"/>
  <c r="B17" i="8" l="1"/>
  <c r="C18" i="26" l="1"/>
  <c r="D16" i="3" l="1"/>
  <c r="G30" i="14" l="1"/>
  <c r="G31" i="14"/>
  <c r="G32" i="14"/>
  <c r="G29" i="14"/>
  <c r="D18" i="5" l="1"/>
  <c r="D22" i="10"/>
  <c r="C22" i="10"/>
  <c r="D14" i="10"/>
  <c r="C14" i="10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8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<sst xmlns="http://schemas.openxmlformats.org/spreadsheetml/2006/main" count="315" uniqueCount="208">
  <si>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</si>
  <si>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</si>
  <si>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</si>
  <si>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</si>
  <si>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</si>
  <si>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</si>
  <si>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</si>
  <si>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</si>
  <si>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</si>
  <si>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</si>
  <si>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</si>
  <si>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</si>
  <si>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</si>
  <si>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</si>
  <si>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</si>
  <si>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</si>
  <si>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</si>
  <si>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</si>
  <si>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</si>
  <si>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</si>
  <si>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</si>
  <si>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</si>
  <si>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</si>
  <si>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</si>
  <si>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</si>
  <si>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</si>
  <si>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</si>
  <si>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</si>
  <si>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</si>
  <si>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</si>
  <si>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</si>
  <si>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</si>
  <si>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</si>
  <si>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</si>
  <si>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</si>
  <si>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</si>
  <si>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</si>
  <si>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</si>
  <si>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</si>
  <si>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</si>
  <si>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</si>
  <si>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</si>
  <si>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</si>
  <si>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</si>
  <si>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</si>
  <si>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</si>
  <si>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</si>
  <si>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</si>
  <si>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</si>
  <si>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</si>
  <si>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</si>
  <si>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</si>
  <si>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</si>
  <si>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</si>
  <si>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</si>
  <si>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</si>
  <si>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</si>
  <si>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</si>
  <si>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</si>
  <si>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</si>
  <si>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</si>
  <si>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</si>
  <si>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</si>
  <si>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</si>
  <si>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</si>
  <si>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</si>
  <si>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</si>
  <si>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</si>
  <si>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</si>
  <si>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</si>
  <si>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</si>
  <si>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</si>
  <si>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</si>
  <si>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</si>
  <si>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</si>
  <si>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</si>
  <si>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</si>
  <si>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</si>
  <si>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</si>
  <si>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</si>
  <si>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</si>
  <si>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</si>
  <si>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</si>
  <si>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</si>
  <si>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</si>
  <si>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</si>
  <si>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</si>
  <si>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</si>
  <si>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</si>
  <si>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</si>
  <si>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</si>
  <si>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</si>
  <si>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</si>
  <si>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</si>
  <si>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</si>
  <si>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</si>
  <si>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</si>
  <si>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</si>
  <si>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</si>
  <si>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</si>
  <si>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</si>
  <si>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</si>
  <si>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</si>
  <si>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</si>
  <si>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</si>
  <si>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</si>
  <si>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</si>
  <si>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</si>
  <si>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</si>
  <si>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</si>
  <si>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</si>
  <si>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</si>
  <si>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</si>
  <si>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</si>
  <si>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</si>
  <si>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</si>
  <si>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</si>
  <si>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</si>
  <si>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</si>
  <si>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</si>
  <si>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</si>
  <si>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</si>
  <si>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</si>
  <si>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</si>
  <si>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</si>
  <si>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</si>
  <si>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</si>
  <si>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</si>
  <si>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</si>
  <si>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</si>
  <si>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</si>
  <si>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</si>
  <si>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</si>
  <si>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</si>
  <si>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Hombre Menor</t>
  </si>
  <si>
    <t>Mujer Menor</t>
  </si>
  <si>
    <t>GRUAS 2021</t>
  </si>
  <si>
    <t>CON SEGURO</t>
  </si>
  <si>
    <t>SIN SEGURO</t>
  </si>
  <si>
    <t>SE IGNORA</t>
  </si>
  <si>
    <t>MOTOCICLETAS OFICIALES</t>
  </si>
  <si>
    <t>CON CASCO</t>
  </si>
  <si>
    <t>SIN CASCO</t>
  </si>
  <si>
    <t>GRUAS 2022</t>
  </si>
  <si>
    <t>OTROS</t>
  </si>
  <si>
    <t>PROCED. IRREGULAR</t>
  </si>
  <si>
    <t>HORARIO DE ACCIDENTES OCURRIDOS EN EL</t>
  </si>
  <si>
    <t>CRUCEROS NO SEMAFORIZADOS</t>
  </si>
  <si>
    <t>BLVD. EJERCITO MEXICANO</t>
  </si>
  <si>
    <t>EDAD  DE LOS CONDUCTORES INVOLUCRADOS EN ESTADO  DE EBRIEDAD  2022</t>
  </si>
  <si>
    <t>MEDIDAS DE APREMIO</t>
  </si>
  <si>
    <t>RESPONSABLE</t>
  </si>
  <si>
    <t>AFECTADO</t>
  </si>
  <si>
    <t>VEHÍCULOS ILEGALES</t>
  </si>
  <si>
    <t xml:space="preserve">                            VEHÍCULOS DEL SERVICIOS PÚBLICO ( TAXIS ) QUE PARTICIPAN EN ACCIDENTE VIAL</t>
  </si>
  <si>
    <t xml:space="preserve">                                   VEHÍCULOS DEL SERVICIOS PÚBLICO ( AUTOBUSES  ) QUE PARTICIPAN EN ACCIDENTE VIAL</t>
  </si>
  <si>
    <t xml:space="preserve">                       ESTADOS DE EBRIEDAD </t>
  </si>
  <si>
    <t xml:space="preserve">                   DOCUMENTACIÓN DE VEHICULOS PARTICIPANTES</t>
  </si>
  <si>
    <t xml:space="preserve">                                       SERVICIO DE GRÚAS </t>
  </si>
  <si>
    <t xml:space="preserve">                       VEHÍCULOS CON Y SIN SEGURO</t>
  </si>
  <si>
    <t xml:space="preserve">  </t>
  </si>
  <si>
    <t xml:space="preserve">                             PRINCIPALES CRUCEROS CON MAYOR                                                                                            INCIDENCIA  DE ACCIDENTES </t>
  </si>
  <si>
    <t xml:space="preserve">                     JUZGADOS DE PROCEDIMIENTOS</t>
  </si>
  <si>
    <t xml:space="preserve">                        JUZGADO  COLEGIADO</t>
  </si>
  <si>
    <t>BLVD. EJERCITO MEXICANO Y C. TORREÓN SAN PEDRO</t>
  </si>
  <si>
    <t>BLVD. EJERCITO MEXICANO Y PUENTE SANTA FE</t>
  </si>
  <si>
    <t>NOV /21</t>
  </si>
  <si>
    <t>NOV/22</t>
  </si>
  <si>
    <t xml:space="preserve">                          ACCIDENTES VIALES NOVIEMBRE   2022</t>
  </si>
  <si>
    <t xml:space="preserve">                            CAUSAS DETERMINANTES  DE ACCIDENTES VIALES  NOVIEMBRE   2022</t>
  </si>
  <si>
    <t>ESTADO  DE   EBRIEDAD  POR HORA  NOVIEMBRE  2022</t>
  </si>
  <si>
    <t xml:space="preserve">NOVIEMBRE </t>
  </si>
  <si>
    <t>DE NOVIEMBRE  2022</t>
  </si>
  <si>
    <t>MES DE NOVIEMBRE      2022</t>
  </si>
  <si>
    <t>VEHÍCULOS    NOVIEMBRE</t>
  </si>
  <si>
    <t xml:space="preserve"> NOVIEMBRE 2022</t>
  </si>
  <si>
    <t xml:space="preserve">                                         DETENIDOS NOVIEMBRE   2022</t>
  </si>
  <si>
    <t xml:space="preserve">                           SALIDAS DIFERENTES A LA MULTA  NOVIEMBRE    2022</t>
  </si>
  <si>
    <t>N O V I E M B R E       2 0 2 2</t>
  </si>
  <si>
    <t xml:space="preserve">                             ACCIDENTES VIALES POR HORA</t>
  </si>
  <si>
    <t>BLVD. TORREÓN MATAMOROS  SOBRE PUENTE LIBERTAD</t>
  </si>
  <si>
    <t>BLVD. TORREÓN MATAMOROS Y CALZ. FCO. SARABIA TINOCO</t>
  </si>
  <si>
    <t>BLVD. TORREÓN- MATAMOROS Y CALZ. DIVISIÓN DEL NORTE</t>
  </si>
  <si>
    <t>BLVD. INDEPENDENCIA Y C. MAZATLAN</t>
  </si>
  <si>
    <t>BLVD. TORREÓN MATAMOROS Y CALZ. DIVISIÓN DEL NORTE</t>
  </si>
  <si>
    <t>AV. PRESIDENTE CARRANZA Y C. ANTONIO DE JUAMBELZ</t>
  </si>
  <si>
    <t>BLVD. DIAGONAL REFORMA Y AV. LAS PALMAS</t>
  </si>
  <si>
    <t>AV. LA OPINIÓN Y AV. CORREGIDORA</t>
  </si>
  <si>
    <t>AV. HIDALGO Y C. IGNACIO BARRON</t>
  </si>
  <si>
    <t>CALZ. PASEO DE LA ROSITA Y BLVD. DIAGONAL DE LAS FUENTES</t>
  </si>
  <si>
    <t>BLVD. INDEPENDENCIA Y AV. IGNACIO COMONFORT</t>
  </si>
  <si>
    <t>CALZ. SALTILO 00 Y C. PAVORREAL</t>
  </si>
  <si>
    <t>NUDO MIXTECO</t>
  </si>
  <si>
    <t>BLVD. TORREÓN MATAMOROS FTE A CAMPO MILITAR</t>
  </si>
  <si>
    <t>BLVD. TORREÓN MATAMOROS YC. LAS AMERICAS</t>
  </si>
  <si>
    <t>BLVD. EJERCITO MEXICANO SOBRE PUENTE VALLE VERDE</t>
  </si>
  <si>
    <t>BLVD. EJERCITO MEXICANO Y C. SALTILLO</t>
  </si>
  <si>
    <t>BLVD. EJERCITO MEXICANO SOBRE PUENTE EL CAMPESINO</t>
  </si>
  <si>
    <t>BLVD. EJERCITO MEXICANO Y BLVD. RIO NAZAS</t>
  </si>
  <si>
    <t>BLVD. EJERCITO MEXICANO Y AV. PROLONG. BRAVO OTE</t>
  </si>
  <si>
    <t>BLVD. EJERCITO MEICANO Y SUS DIFERENTES PUNTOS</t>
  </si>
  <si>
    <t>S. EVIDENCIA</t>
  </si>
  <si>
    <t>POR EBRIEDAD</t>
  </si>
  <si>
    <t>POR LESIONES</t>
  </si>
  <si>
    <t>POR DAÑOS A PETICION DE LAS PARTES</t>
  </si>
  <si>
    <t xml:space="preserve">            EDADES  DE  LOS CONDUCTORES  QUE PARTICIPARON EN ACCIDENTES VIALES</t>
  </si>
  <si>
    <t xml:space="preserve">                   ASUNTOS VIALES CONSIGNADOS  AL M.P. NOVIEMBRE    2021 - 2022</t>
  </si>
  <si>
    <t>N O V I E M B R E    2 0 2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</si>
</sst>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ont="1" applyFill="1" applyBorder="1" applyAlignment="1">
      <alignment vertical="center"/>
    </xf>
    <xf numFmtId="0" fontId="5" fillId="4" borderId="35" xfId="2" applyFont="1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0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 wrapText="1"/>
    </xf>
    <xf numFmtId="3" fontId="8" fillId="0" borderId="63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0" fontId="39" fillId="0" borderId="3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39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0" fontId="39" fillId="0" borderId="54" xfId="2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9" fillId="0" borderId="16" xfId="2" applyFont="1" applyFill="1" applyBorder="1" applyAlignment="1">
      <alignment horizontal="center" vertical="center"/>
    </xf>
    <xf numFmtId="0" fontId="39" fillId="0" borderId="64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9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16" fillId="0" borderId="47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37" fillId="0" borderId="16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14" fillId="0" borderId="6" xfId="0" applyFont="1" applyFill="1" applyBorder="1" applyAlignment="1">
      <alignment horizontal="left" vertical="center"/>
    </xf>
    <xf numFmtId="0" fontId="13" fillId="0" borderId="2" xfId="2" applyFont="1" applyBorder="1" applyAlignment="1">
      <alignment wrapText="1"/>
    </xf>
    <xf numFmtId="0" fontId="39" fillId="0" borderId="14" xfId="0" applyFont="1" applyFill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50" fillId="0" borderId="6" xfId="0" applyFont="1" applyFill="1" applyBorder="1" applyAlignment="1">
      <alignment horizontal="left"/>
    </xf>
    <xf numFmtId="0" fontId="50" fillId="0" borderId="2" xfId="0" applyFont="1" applyFill="1" applyBorder="1" applyAlignment="1">
      <alignment horizontal="center"/>
    </xf>
    <xf numFmtId="0" fontId="10" fillId="0" borderId="0" xfId="0" applyFont="1" applyAlignment="1"/>
    <xf numFmtId="0" fontId="51" fillId="0" borderId="8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center" vertical="center"/>
    </xf>
    <xf numFmtId="0" fontId="32" fillId="0" borderId="11" xfId="0" applyFont="1" applyFill="1" applyBorder="1" applyAlignment="1">
      <alignment horizontal="left" vertical="center" wrapText="1"/>
    </xf>
    <xf numFmtId="0" fontId="52" fillId="0" borderId="11" xfId="0" applyFont="1" applyFill="1" applyBorder="1" applyAlignment="1">
      <alignment horizontal="center" vertical="center"/>
    </xf>
    <xf numFmtId="0" fontId="8" fillId="0" borderId="0" xfId="0" quotePrefix="1" applyFont="1" applyAlignment="1"/>
    <xf numFmtId="0" fontId="48" fillId="0" borderId="0" xfId="0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/>
    </xf>
    <xf numFmtId="0" fontId="42" fillId="0" borderId="0" xfId="2" applyFont="1" applyAlignment="1">
      <alignment horizontal="center" vertical="center" wrapText="1"/>
    </xf>
    <xf numFmtId="0" fontId="45" fillId="0" borderId="0" xfId="2" applyFont="1" applyFill="1" applyBorder="1" applyAlignment="1">
      <alignment horizontal="center" vertical="center" wrapText="1"/>
    </xf>
    <xf numFmtId="0" fontId="43" fillId="0" borderId="0" xfId="2" applyFont="1" applyAlignment="1">
      <alignment horizontal="center" vertical="center" wrapText="1"/>
    </xf>
    <xf numFmtId="0" fontId="42" fillId="0" borderId="0" xfId="2" applyFont="1" applyAlignment="1">
      <alignment horizontal="left" vertical="center" wrapText="1"/>
    </xf>
    <xf numFmtId="3" fontId="7" fillId="5" borderId="0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10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67" xfId="2" applyFont="1" applyBorder="1" applyAlignment="1">
      <alignment horizontal="center"/>
    </xf>
    <xf numFmtId="0" fontId="10" fillId="0" borderId="68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32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NOV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274</c:v>
                </c:pt>
                <c:pt idx="1">
                  <c:v>13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328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7133184"/>
        <c:axId val="208293248"/>
        <c:axId val="0"/>
      </c:bar3DChart>
      <c:catAx>
        <c:axId val="20713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8293248"/>
        <c:crosses val="autoZero"/>
        <c:auto val="1"/>
        <c:lblAlgn val="ctr"/>
        <c:lblOffset val="100"/>
        <c:noMultiLvlLbl val="0"/>
      </c:catAx>
      <c:valAx>
        <c:axId val="208293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07133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NOV /21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476</c:v>
                </c:pt>
                <c:pt idx="1">
                  <c:v>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840</c:v>
                </c:pt>
                <c:pt idx="1">
                  <c:v>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466240"/>
        <c:axId val="211001344"/>
        <c:axId val="0"/>
      </c:bar3DChart>
      <c:catAx>
        <c:axId val="211466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001344"/>
        <c:crosses val="autoZero"/>
        <c:auto val="1"/>
        <c:lblAlgn val="ctr"/>
        <c:lblOffset val="100"/>
        <c:noMultiLvlLbl val="0"/>
      </c:catAx>
      <c:valAx>
        <c:axId val="211001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4662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NOV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21</c:v>
                </c:pt>
                <c:pt idx="1">
                  <c:v>20</c:v>
                </c:pt>
                <c:pt idx="2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1091968"/>
        <c:axId val="211005952"/>
        <c:axId val="0"/>
      </c:bar3DChart>
      <c:catAx>
        <c:axId val="21109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005952"/>
        <c:crosses val="autoZero"/>
        <c:auto val="1"/>
        <c:lblAlgn val="ctr"/>
        <c:lblOffset val="100"/>
        <c:noMultiLvlLbl val="0"/>
      </c:catAx>
      <c:valAx>
        <c:axId val="211005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10919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4.14078674948240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738E-2"/>
                  <c:y val="-5.3830227743271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632782386495068E-2"/>
                  <c:y val="-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41634545594599E-2"/>
                  <c:y val="-3.7267080745341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MULTA'!$J$9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4359338863794081E-2"/>
                  <c:y val="-2.4844720496894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62-8527-1F51AB96E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MULTA'!$J$17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741120"/>
        <c:axId val="211272832"/>
        <c:axId val="0"/>
      </c:bar3DChart>
      <c:catAx>
        <c:axId val="212741120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72832"/>
        <c:crosses val="autoZero"/>
        <c:auto val="1"/>
        <c:lblAlgn val="ctr"/>
        <c:lblOffset val="100"/>
        <c:noMultiLvlLbl val="0"/>
      </c:catAx>
      <c:valAx>
        <c:axId val="211272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741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JUZGADOS!$B$14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JUZGADOS!$G$14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JUZGADOS!$B$22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2596736"/>
        <c:axId val="211278016"/>
        <c:axId val="0"/>
      </c:bar3DChart>
      <c:catAx>
        <c:axId val="212596736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1278016"/>
        <c:crosses val="autoZero"/>
        <c:auto val="1"/>
        <c:lblAlgn val="ctr"/>
        <c:lblOffset val="100"/>
        <c:noMultiLvlLbl val="0"/>
      </c:catAx>
      <c:valAx>
        <c:axId val="211278016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2596736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COLEGIADO'!$C$9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COLEGIADO'!$C$10:$C$17</c:f>
              <c:numCache>
                <c:formatCode>General</c:formatCode>
                <c:ptCount val="8"/>
                <c:pt idx="0">
                  <c:v>0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COLEGIADO'!$D$9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COLEGIADO'!$B$10:$B$17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COLEGIADO'!$D$10:$D$17</c:f>
              <c:numCache>
                <c:formatCode>General</c:formatCode>
                <c:ptCount val="8"/>
                <c:pt idx="2">
                  <c:v>5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981248"/>
        <c:axId val="212707008"/>
        <c:axId val="0"/>
      </c:bar3DChart>
      <c:catAx>
        <c:axId val="21298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2707008"/>
        <c:crosses val="autoZero"/>
        <c:auto val="1"/>
        <c:lblAlgn val="ctr"/>
        <c:lblOffset val="100"/>
        <c:noMultiLvlLbl val="0"/>
      </c:catAx>
      <c:valAx>
        <c:axId val="212707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9812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NOV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21</c:v>
                </c:pt>
                <c:pt idx="3">
                  <c:v>42</c:v>
                </c:pt>
                <c:pt idx="4">
                  <c:v>65</c:v>
                </c:pt>
                <c:pt idx="5">
                  <c:v>170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21</c:v>
                </c:pt>
                <c:pt idx="3">
                  <c:v>43</c:v>
                </c:pt>
                <c:pt idx="4">
                  <c:v>78</c:v>
                </c:pt>
                <c:pt idx="5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8775168"/>
        <c:axId val="208887808"/>
        <c:axId val="0"/>
      </c:bar3DChart>
      <c:catAx>
        <c:axId val="20877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8887808"/>
        <c:crosses val="autoZero"/>
        <c:auto val="1"/>
        <c:lblAlgn val="ctr"/>
        <c:lblOffset val="100"/>
        <c:noMultiLvlLbl val="0"/>
      </c:catAx>
      <c:valAx>
        <c:axId val="208887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8775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NOV /21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16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9</c:v>
                </c:pt>
                <c:pt idx="1">
                  <c:v>22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8614400"/>
        <c:axId val="208892416"/>
        <c:axId val="0"/>
      </c:bar3DChart>
      <c:catAx>
        <c:axId val="2086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8892416"/>
        <c:crosses val="autoZero"/>
        <c:auto val="1"/>
        <c:lblAlgn val="ctr"/>
        <c:lblOffset val="100"/>
        <c:noMultiLvlLbl val="0"/>
      </c:catAx>
      <c:valAx>
        <c:axId val="208892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8614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NOV /21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NOV/22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8998400"/>
        <c:axId val="208684160"/>
        <c:axId val="0"/>
      </c:bar3DChart>
      <c:catAx>
        <c:axId val="20899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684160"/>
        <c:crosses val="autoZero"/>
        <c:auto val="1"/>
        <c:lblAlgn val="ctr"/>
        <c:lblOffset val="100"/>
        <c:noMultiLvlLbl val="0"/>
      </c:catAx>
      <c:valAx>
        <c:axId val="208684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089984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15</c:v>
                </c:pt>
                <c:pt idx="8">
                  <c:v>28</c:v>
                </c:pt>
                <c:pt idx="9">
                  <c:v>27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18</c:v>
                </c:pt>
                <c:pt idx="14">
                  <c:v>29</c:v>
                </c:pt>
                <c:pt idx="15">
                  <c:v>28</c:v>
                </c:pt>
                <c:pt idx="16">
                  <c:v>28</c:v>
                </c:pt>
                <c:pt idx="17">
                  <c:v>23</c:v>
                </c:pt>
                <c:pt idx="18">
                  <c:v>16</c:v>
                </c:pt>
                <c:pt idx="19">
                  <c:v>22</c:v>
                </c:pt>
                <c:pt idx="20">
                  <c:v>11</c:v>
                </c:pt>
                <c:pt idx="21">
                  <c:v>21</c:v>
                </c:pt>
                <c:pt idx="22">
                  <c:v>3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09405440"/>
        <c:axId val="208724544"/>
        <c:axId val="0"/>
      </c:bar3DChart>
      <c:catAx>
        <c:axId val="20940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724544"/>
        <c:crosses val="autoZero"/>
        <c:auto val="1"/>
        <c:lblAlgn val="ctr"/>
        <c:lblOffset val="100"/>
        <c:noMultiLvlLbl val="0"/>
      </c:catAx>
      <c:valAx>
        <c:axId val="2087245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0940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15</c:v>
                </c:pt>
                <c:pt idx="8">
                  <c:v>28</c:v>
                </c:pt>
                <c:pt idx="9">
                  <c:v>27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18</c:v>
                </c:pt>
                <c:pt idx="14">
                  <c:v>29</c:v>
                </c:pt>
                <c:pt idx="15">
                  <c:v>28</c:v>
                </c:pt>
                <c:pt idx="16">
                  <c:v>28</c:v>
                </c:pt>
                <c:pt idx="17">
                  <c:v>23</c:v>
                </c:pt>
                <c:pt idx="18">
                  <c:v>16</c:v>
                </c:pt>
                <c:pt idx="19">
                  <c:v>22</c:v>
                </c:pt>
                <c:pt idx="20">
                  <c:v>11</c:v>
                </c:pt>
                <c:pt idx="21">
                  <c:v>21</c:v>
                </c:pt>
                <c:pt idx="22">
                  <c:v>3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340416"/>
        <c:axId val="210083840"/>
        <c:axId val="0"/>
      </c:bar3DChart>
      <c:catAx>
        <c:axId val="209340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0083840"/>
        <c:crosses val="autoZero"/>
        <c:auto val="1"/>
        <c:lblAlgn val="ctr"/>
        <c:lblOffset val="100"/>
        <c:noMultiLvlLbl val="0"/>
      </c:catAx>
      <c:valAx>
        <c:axId val="210083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34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EBRIEDAD'!$C$43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EBRIEDAD'!$B$45:$B$60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EBRIEDAD'!$C$45:$C$60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341952"/>
        <c:axId val="210084992"/>
        <c:axId val="0"/>
      </c:bar3DChart>
      <c:catAx>
        <c:axId val="2093419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0084992"/>
        <c:crosses val="autoZero"/>
        <c:auto val="1"/>
        <c:lblAlgn val="ctr"/>
        <c:lblOffset val="100"/>
        <c:noMultiLvlLbl val="0"/>
      </c:catAx>
      <c:valAx>
        <c:axId val="210084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34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'!$C$11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'!$B$12:$B$13</c:f>
              <c:strCache>
                <c:ptCount val="2"/>
                <c:pt idx="0">
                  <c:v>GRUAS 2022</c:v>
                </c:pt>
                <c:pt idx="1">
                  <c:v>GRUAS 2021</c:v>
                </c:pt>
              </c:strCache>
            </c:strRef>
          </c:cat>
          <c:val>
            <c:numRef>
              <c:f>'SERV. GRUAS  '!$C$12:$C$13</c:f>
              <c:numCache>
                <c:formatCode>General</c:formatCode>
                <c:ptCount val="2"/>
                <c:pt idx="0">
                  <c:v>375</c:v>
                </c:pt>
                <c:pt idx="1">
                  <c:v>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0616320"/>
        <c:axId val="210976768"/>
        <c:axId val="0"/>
      </c:bar3DChart>
      <c:catAx>
        <c:axId val="210616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s-MX"/>
          </a:p>
        </c:txPr>
        <c:crossAx val="210976768"/>
        <c:crosses val="autoZero"/>
        <c:auto val="1"/>
        <c:lblAlgn val="ctr"/>
        <c:lblOffset val="100"/>
        <c:noMultiLvlLbl val="0"/>
      </c:catAx>
      <c:valAx>
        <c:axId val="210976768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0616320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chart" Target="../charts/chart10.xml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3.xml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9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25400</xdr:colOff>
      <xdr:row>1</xdr:row>
      <xdr:rowOff>88900</xdr:rowOff>
    </xdr:from>
    <xdr:to>
      <xdr:col>12</xdr:col>
      <xdr:colOff>538402</xdr:colOff>
      <xdr:row>7</xdr:row>
      <xdr:rowOff>88899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303000" y="254000"/>
          <a:ext cx="1313102" cy="1689099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</xdr:colOff>
      <xdr:row>34</xdr:row>
      <xdr:rowOff>75299</xdr:rowOff>
    </xdr:from>
    <xdr:to>
      <xdr:col>2</xdr:col>
      <xdr:colOff>508000</xdr:colOff>
      <xdr:row>41</xdr:row>
      <xdr:rowOff>144463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74412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/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/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127000</xdr:colOff>
      <xdr:row>0</xdr:row>
      <xdr:rowOff>101600</xdr:rowOff>
    </xdr:from>
    <xdr:to>
      <xdr:col>1</xdr:col>
      <xdr:colOff>1333500</xdr:colOff>
      <xdr:row>3</xdr:row>
      <xdr:rowOff>482600</xdr:rowOff>
    </xdr:to>
    <xdr:pic>
      <xdr:nvPicPr>
        <xdr:cNvPr id="8" name="7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36600" y="1016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142874</xdr:rowOff>
    </xdr:from>
    <xdr:to>
      <xdr:col>4</xdr:col>
      <xdr:colOff>781051</xdr:colOff>
      <xdr:row>8</xdr:row>
      <xdr:rowOff>82984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5962650" y="142874"/>
          <a:ext cx="1038226" cy="1225985"/>
        </a:xfrm>
        <a:prstGeom prst="rect">
          <a:avLst/>
        </a:prstGeom>
      </xdr:spPr>
    </xdr:pic>
    <xdr:clientData/>
  </xdr:twoCellAnchor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/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/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1828800</xdr:colOff>
      <xdr:row>41</xdr:row>
      <xdr:rowOff>86543</xdr:rowOff>
    </xdr:from>
    <xdr:to>
      <xdr:col>2</xdr:col>
      <xdr:colOff>4029075</xdr:colOff>
      <xdr:row>46</xdr:row>
      <xdr:rowOff>109105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78303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38100</xdr:rowOff>
    </xdr:from>
    <xdr:to>
      <xdr:col>2</xdr:col>
      <xdr:colOff>942975</xdr:colOff>
      <xdr:row>5</xdr:row>
      <xdr:rowOff>228600</xdr:rowOff>
    </xdr:to>
    <xdr:pic>
      <xdr:nvPicPr>
        <xdr:cNvPr id="10" name="9 Imagen" descr="C:\Users\Ssalasg\Downloads\WhatsApp Image 2022-02-09 at 7.02.46 PM.jpeg"/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695325" y="38100"/>
          <a:ext cx="809625" cy="10001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596899</xdr:colOff>
      <xdr:row>2</xdr:row>
      <xdr:rowOff>127000</xdr:rowOff>
    </xdr:from>
    <xdr:to>
      <xdr:col>12</xdr:col>
      <xdr:colOff>555596</xdr:colOff>
      <xdr:row>11</xdr:row>
      <xdr:rowOff>62819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223499" y="5080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/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/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0</xdr:row>
      <xdr:rowOff>139700</xdr:rowOff>
    </xdr:from>
    <xdr:to>
      <xdr:col>0</xdr:col>
      <xdr:colOff>1447800</xdr:colOff>
      <xdr:row>8</xdr:row>
      <xdr:rowOff>88900</xdr:rowOff>
    </xdr:to>
    <xdr:pic>
      <xdr:nvPicPr>
        <xdr:cNvPr id="11" name="10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266700" y="1397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139699</xdr:colOff>
      <xdr:row>3</xdr:row>
      <xdr:rowOff>0</xdr:rowOff>
    </xdr:from>
    <xdr:to>
      <xdr:col>14</xdr:col>
      <xdr:colOff>98396</xdr:colOff>
      <xdr:row>11</xdr:row>
      <xdr:rowOff>126319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712449" y="571500"/>
          <a:ext cx="1577947" cy="1840819"/>
        </a:xfrm>
        <a:prstGeom prst="rect">
          <a:avLst/>
        </a:prstGeom>
      </xdr:spPr>
    </xdr:pic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4" name="3 Rectángulo redondeado"/>
        <xdr:cNvSpPr/>
      </xdr:nvSpPr>
      <xdr:spPr>
        <a:xfrm>
          <a:off x="520700" y="1967819"/>
          <a:ext cx="988020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5" name="4 Rectángulo redondeado"/>
        <xdr:cNvSpPr/>
      </xdr:nvSpPr>
      <xdr:spPr>
        <a:xfrm>
          <a:off x="774698" y="2067513"/>
          <a:ext cx="9763126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" y="7820025"/>
          <a:ext cx="2393950" cy="887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</xdr:colOff>
      <xdr:row>2</xdr:row>
      <xdr:rowOff>76200</xdr:rowOff>
    </xdr:from>
    <xdr:to>
      <xdr:col>1</xdr:col>
      <xdr:colOff>1193800</xdr:colOff>
      <xdr:row>9</xdr:row>
      <xdr:rowOff>25400</xdr:rowOff>
    </xdr:to>
    <xdr:pic>
      <xdr:nvPicPr>
        <xdr:cNvPr id="7" name="6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419100" y="457200"/>
          <a:ext cx="1181100" cy="14732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590288</xdr:colOff>
      <xdr:row>0</xdr:row>
      <xdr:rowOff>0</xdr:rowOff>
    </xdr:from>
    <xdr:to>
      <xdr:col>11</xdr:col>
      <xdr:colOff>714375</xdr:colOff>
      <xdr:row>6</xdr:row>
      <xdr:rowOff>66675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439138" y="0"/>
          <a:ext cx="1209937" cy="1428750"/>
        </a:xfrm>
        <a:prstGeom prst="rect">
          <a:avLst/>
        </a:prstGeom>
      </xdr:spPr>
    </xdr:pic>
    <xdr:clientData/>
  </xdr:twoCellAnchor>
  <xdr:twoCellAnchor>
    <xdr:from>
      <xdr:col>1</xdr:col>
      <xdr:colOff>295277</xdr:colOff>
      <xdr:row>5</xdr:row>
      <xdr:rowOff>21544</xdr:rowOff>
    </xdr:from>
    <xdr:to>
      <xdr:col>10</xdr:col>
      <xdr:colOff>666751</xdr:colOff>
      <xdr:row>5</xdr:row>
      <xdr:rowOff>67263</xdr:rowOff>
    </xdr:to>
    <xdr:sp macro="" textlink="">
      <xdr:nvSpPr>
        <xdr:cNvPr id="10" name="9 Rectángulo redondeado"/>
        <xdr:cNvSpPr/>
      </xdr:nvSpPr>
      <xdr:spPr>
        <a:xfrm>
          <a:off x="657227" y="1221694"/>
          <a:ext cx="985837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714375</xdr:colOff>
      <xdr:row>6</xdr:row>
      <xdr:rowOff>14557</xdr:rowOff>
    </xdr:to>
    <xdr:sp macro="" textlink="">
      <xdr:nvSpPr>
        <xdr:cNvPr id="11" name="10 Rectángulo redondeado"/>
        <xdr:cNvSpPr/>
      </xdr:nvSpPr>
      <xdr:spPr>
        <a:xfrm>
          <a:off x="822324" y="1330913"/>
          <a:ext cx="974090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34</xdr:row>
      <xdr:rowOff>135772</xdr:rowOff>
    </xdr:from>
    <xdr:to>
      <xdr:col>3</xdr:col>
      <xdr:colOff>542925</xdr:colOff>
      <xdr:row>39</xdr:row>
      <xdr:rowOff>140955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108072"/>
          <a:ext cx="2171700" cy="81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1109662</xdr:colOff>
      <xdr:row>18</xdr:row>
      <xdr:rowOff>57150</xdr:rowOff>
    </xdr:from>
    <xdr:to>
      <xdr:col>9</xdr:col>
      <xdr:colOff>704850</xdr:colOff>
      <xdr:row>34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66675</xdr:colOff>
      <xdr:row>0</xdr:row>
      <xdr:rowOff>76201</xdr:rowOff>
    </xdr:from>
    <xdr:to>
      <xdr:col>2</xdr:col>
      <xdr:colOff>971550</xdr:colOff>
      <xdr:row>4</xdr:row>
      <xdr:rowOff>104776</xdr:rowOff>
    </xdr:to>
    <xdr:pic>
      <xdr:nvPicPr>
        <xdr:cNvPr id="7" name="6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90575" y="76201"/>
          <a:ext cx="904875" cy="10668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10</xdr:row>
      <xdr:rowOff>190499</xdr:rowOff>
    </xdr:from>
    <xdr:to>
      <xdr:col>17</xdr:col>
      <xdr:colOff>200025</xdr:colOff>
      <xdr:row>22</xdr:row>
      <xdr:rowOff>28574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212381</xdr:colOff>
      <xdr:row>1</xdr:row>
      <xdr:rowOff>304801</xdr:rowOff>
    </xdr:from>
    <xdr:to>
      <xdr:col>17</xdr:col>
      <xdr:colOff>173770</xdr:colOff>
      <xdr:row>5</xdr:row>
      <xdr:rowOff>19051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346606" y="466726"/>
          <a:ext cx="1161539" cy="1371600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/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419099</xdr:colOff>
      <xdr:row>4</xdr:row>
      <xdr:rowOff>208869</xdr:rowOff>
    </xdr:from>
    <xdr:to>
      <xdr:col>14</xdr:col>
      <xdr:colOff>238125</xdr:colOff>
      <xdr:row>4</xdr:row>
      <xdr:rowOff>254588</xdr:rowOff>
    </xdr:to>
    <xdr:sp macro="" textlink="">
      <xdr:nvSpPr>
        <xdr:cNvPr id="15" name="14 Rectángulo redondeado"/>
        <xdr:cNvSpPr/>
      </xdr:nvSpPr>
      <xdr:spPr>
        <a:xfrm flipV="1">
          <a:off x="866774" y="1637619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24</xdr:row>
      <xdr:rowOff>107586</xdr:rowOff>
    </xdr:from>
    <xdr:to>
      <xdr:col>5</xdr:col>
      <xdr:colOff>257175</xdr:colOff>
      <xdr:row>29</xdr:row>
      <xdr:rowOff>140955</xdr:rowOff>
    </xdr:to>
    <xdr:pic>
      <xdr:nvPicPr>
        <xdr:cNvPr id="16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2702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390524</xdr:colOff>
      <xdr:row>1</xdr:row>
      <xdr:rowOff>57149</xdr:rowOff>
    </xdr:from>
    <xdr:to>
      <xdr:col>1</xdr:col>
      <xdr:colOff>923924</xdr:colOff>
      <xdr:row>4</xdr:row>
      <xdr:rowOff>44449</xdr:rowOff>
    </xdr:to>
    <xdr:pic>
      <xdr:nvPicPr>
        <xdr:cNvPr id="7" name="6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90524" y="219074"/>
          <a:ext cx="981075" cy="12541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</xdr:row>
      <xdr:rowOff>45902</xdr:rowOff>
    </xdr:from>
    <xdr:to>
      <xdr:col>13</xdr:col>
      <xdr:colOff>685801</xdr:colOff>
      <xdr:row>5</xdr:row>
      <xdr:rowOff>113181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639050" y="207827"/>
          <a:ext cx="1162051" cy="137220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/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/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314325</xdr:colOff>
      <xdr:row>23</xdr:row>
      <xdr:rowOff>133350</xdr:rowOff>
    </xdr:from>
    <xdr:to>
      <xdr:col>3</xdr:col>
      <xdr:colOff>57150</xdr:colOff>
      <xdr:row>30</xdr:row>
      <xdr:rowOff>52419</xdr:rowOff>
    </xdr:to>
    <xdr:pic>
      <xdr:nvPicPr>
        <xdr:cNvPr id="9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14925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9</xdr:row>
      <xdr:rowOff>28576</xdr:rowOff>
    </xdr:from>
    <xdr:to>
      <xdr:col>13</xdr:col>
      <xdr:colOff>704850</xdr:colOff>
      <xdr:row>25</xdr:row>
      <xdr:rowOff>238126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123825</xdr:rowOff>
    </xdr:from>
    <xdr:to>
      <xdr:col>1</xdr:col>
      <xdr:colOff>1219200</xdr:colOff>
      <xdr:row>4</xdr:row>
      <xdr:rowOff>104775</xdr:rowOff>
    </xdr:to>
    <xdr:pic>
      <xdr:nvPicPr>
        <xdr:cNvPr id="11" name="10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352425" y="123825"/>
          <a:ext cx="1123950" cy="12858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10</xdr:row>
      <xdr:rowOff>165100</xdr:rowOff>
    </xdr:from>
    <xdr:to>
      <xdr:col>14</xdr:col>
      <xdr:colOff>660400</xdr:colOff>
      <xdr:row>29</xdr:row>
      <xdr:rowOff>127000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317500</xdr:colOff>
      <xdr:row>0</xdr:row>
      <xdr:rowOff>88900</xdr:rowOff>
    </xdr:from>
    <xdr:to>
      <xdr:col>14</xdr:col>
      <xdr:colOff>30402</xdr:colOff>
      <xdr:row>5</xdr:row>
      <xdr:rowOff>50799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620500" y="889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/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/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381000</xdr:colOff>
      <xdr:row>29</xdr:row>
      <xdr:rowOff>76200</xdr:rowOff>
    </xdr:from>
    <xdr:to>
      <xdr:col>1</xdr:col>
      <xdr:colOff>2692400</xdr:colOff>
      <xdr:row>34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3058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25400</xdr:rowOff>
    </xdr:from>
    <xdr:to>
      <xdr:col>1</xdr:col>
      <xdr:colOff>1244600</xdr:colOff>
      <xdr:row>3</xdr:row>
      <xdr:rowOff>152400</xdr:rowOff>
    </xdr:to>
    <xdr:pic>
      <xdr:nvPicPr>
        <xdr:cNvPr id="14" name="13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596900" y="2540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393700</xdr:colOff>
      <xdr:row>1</xdr:row>
      <xdr:rowOff>12700</xdr:rowOff>
    </xdr:from>
    <xdr:to>
      <xdr:col>14</xdr:col>
      <xdr:colOff>106602</xdr:colOff>
      <xdr:row>8</xdr:row>
      <xdr:rowOff>76199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68100" y="203200"/>
          <a:ext cx="1313102" cy="1689099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/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/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1435100</xdr:colOff>
      <xdr:row>5</xdr:row>
      <xdr:rowOff>76200</xdr:rowOff>
    </xdr:to>
    <xdr:pic>
      <xdr:nvPicPr>
        <xdr:cNvPr id="9" name="8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7493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264064</xdr:colOff>
      <xdr:row>2</xdr:row>
      <xdr:rowOff>0</xdr:rowOff>
    </xdr:from>
    <xdr:to>
      <xdr:col>13</xdr:col>
      <xdr:colOff>779702</xdr:colOff>
      <xdr:row>10</xdr:row>
      <xdr:rowOff>38099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1490864" y="381000"/>
          <a:ext cx="1328438" cy="167639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/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/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1384300</xdr:colOff>
      <xdr:row>6</xdr:row>
      <xdr:rowOff>88900</xdr:rowOff>
    </xdr:to>
    <xdr:pic>
      <xdr:nvPicPr>
        <xdr:cNvPr id="7" name="6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685800" y="0"/>
          <a:ext cx="1206500" cy="14732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875437</xdr:colOff>
      <xdr:row>0</xdr:row>
      <xdr:rowOff>85725</xdr:rowOff>
    </xdr:from>
    <xdr:to>
      <xdr:col>8</xdr:col>
      <xdr:colOff>535357</xdr:colOff>
      <xdr:row>5</xdr:row>
      <xdr:rowOff>9525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885962" y="85725"/>
          <a:ext cx="1041045" cy="1285875"/>
        </a:xfrm>
        <a:prstGeom prst="rect">
          <a:avLst/>
        </a:prstGeom>
      </xdr:spPr>
    </xdr:pic>
    <xdr:clientData/>
  </xdr:twoCellAnchor>
  <xdr:twoCellAnchor>
    <xdr:from>
      <xdr:col>0</xdr:col>
      <xdr:colOff>304799</xdr:colOff>
      <xdr:row>4</xdr:row>
      <xdr:rowOff>106681</xdr:rowOff>
    </xdr:from>
    <xdr:to>
      <xdr:col>7</xdr:col>
      <xdr:colOff>628650</xdr:colOff>
      <xdr:row>4</xdr:row>
      <xdr:rowOff>152400</xdr:rowOff>
    </xdr:to>
    <xdr:sp macro="" textlink="">
      <xdr:nvSpPr>
        <xdr:cNvPr id="15" name="14 Rectángulo redondeado"/>
        <xdr:cNvSpPr/>
      </xdr:nvSpPr>
      <xdr:spPr>
        <a:xfrm>
          <a:off x="304799" y="592456"/>
          <a:ext cx="847725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152398</xdr:colOff>
      <xdr:row>4</xdr:row>
      <xdr:rowOff>209550</xdr:rowOff>
    </xdr:from>
    <xdr:to>
      <xdr:col>7</xdr:col>
      <xdr:colOff>866774</xdr:colOff>
      <xdr:row>4</xdr:row>
      <xdr:rowOff>255269</xdr:rowOff>
    </xdr:to>
    <xdr:sp macro="" textlink="">
      <xdr:nvSpPr>
        <xdr:cNvPr id="17" name="16 Rectángulo redondeado"/>
        <xdr:cNvSpPr/>
      </xdr:nvSpPr>
      <xdr:spPr>
        <a:xfrm>
          <a:off x="704848" y="1285875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504825</xdr:colOff>
      <xdr:row>0</xdr:row>
      <xdr:rowOff>47626</xdr:rowOff>
    </xdr:from>
    <xdr:to>
      <xdr:col>1</xdr:col>
      <xdr:colOff>933450</xdr:colOff>
      <xdr:row>4</xdr:row>
      <xdr:rowOff>85725</xdr:rowOff>
    </xdr:to>
    <xdr:pic>
      <xdr:nvPicPr>
        <xdr:cNvPr id="6" name="5 Imagen" descr="C:\Users\Ssalasg\Downloads\WhatsApp Image 2022-02-09 at 7.02.46 PM.jpeg"/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504825" y="47626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1190625</xdr:colOff>
      <xdr:row>41</xdr:row>
      <xdr:rowOff>209550</xdr:rowOff>
    </xdr:from>
    <xdr:to>
      <xdr:col>5</xdr:col>
      <xdr:colOff>1495425</xdr:colOff>
      <xdr:row>43</xdr:row>
      <xdr:rowOff>171450</xdr:rowOff>
    </xdr:to>
    <xdr:sp macro="" textlink="">
      <xdr:nvSpPr>
        <xdr:cNvPr id="9" name="8 CuadroTexto"/>
        <xdr:cNvSpPr txBox="1"/>
      </xdr:nvSpPr>
      <xdr:spPr>
        <a:xfrm>
          <a:off x="1590675" y="12439650"/>
          <a:ext cx="55054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646839</xdr:colOff>
      <xdr:row>0</xdr:row>
      <xdr:rowOff>38100</xdr:rowOff>
    </xdr:from>
    <xdr:to>
      <xdr:col>7</xdr:col>
      <xdr:colOff>600076</xdr:colOff>
      <xdr:row>5</xdr:row>
      <xdr:rowOff>19051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885839" y="38100"/>
          <a:ext cx="1048612" cy="1238251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4</xdr:row>
      <xdr:rowOff>49531</xdr:rowOff>
    </xdr:from>
    <xdr:to>
      <xdr:col>6</xdr:col>
      <xdr:colOff>400051</xdr:colOff>
      <xdr:row>4</xdr:row>
      <xdr:rowOff>95250</xdr:rowOff>
    </xdr:to>
    <xdr:sp macro="" textlink="">
      <xdr:nvSpPr>
        <xdr:cNvPr id="12" name="11 Rectángulo redondeado"/>
        <xdr:cNvSpPr/>
      </xdr:nvSpPr>
      <xdr:spPr>
        <a:xfrm>
          <a:off x="381001" y="697231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5</xdr:row>
      <xdr:rowOff>0</xdr:rowOff>
    </xdr:from>
    <xdr:to>
      <xdr:col>6</xdr:col>
      <xdr:colOff>685800</xdr:colOff>
      <xdr:row>5</xdr:row>
      <xdr:rowOff>45720</xdr:rowOff>
    </xdr:to>
    <xdr:sp macro="" textlink="">
      <xdr:nvSpPr>
        <xdr:cNvPr id="17" name="16 Rectángulo redondeado"/>
        <xdr:cNvSpPr/>
      </xdr:nvSpPr>
      <xdr:spPr>
        <a:xfrm>
          <a:off x="533400" y="809625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81</xdr:row>
      <xdr:rowOff>76200</xdr:rowOff>
    </xdr:from>
    <xdr:to>
      <xdr:col>4</xdr:col>
      <xdr:colOff>847725</xdr:colOff>
      <xdr:row>85</xdr:row>
      <xdr:rowOff>135579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0</xdr:rowOff>
    </xdr:from>
    <xdr:to>
      <xdr:col>1</xdr:col>
      <xdr:colOff>1123950</xdr:colOff>
      <xdr:row>4</xdr:row>
      <xdr:rowOff>19049</xdr:rowOff>
    </xdr:to>
    <xdr:pic>
      <xdr:nvPicPr>
        <xdr:cNvPr id="16" name="15 Imagen" descr="C:\Users\Ssalasg\Downloads\WhatsApp Image 2022-02-09 at 7.02.46 PM.jpeg"/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542925" y="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42</xdr:row>
      <xdr:rowOff>381000</xdr:rowOff>
    </xdr:from>
    <xdr:to>
      <xdr:col>8</xdr:col>
      <xdr:colOff>495301</xdr:colOff>
      <xdr:row>63</xdr:row>
      <xdr:rowOff>342901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180113</xdr:colOff>
      <xdr:row>1</xdr:row>
      <xdr:rowOff>38100</xdr:rowOff>
    </xdr:from>
    <xdr:to>
      <xdr:col>8</xdr:col>
      <xdr:colOff>428625</xdr:colOff>
      <xdr:row>5</xdr:row>
      <xdr:rowOff>95251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8171588" y="200025"/>
          <a:ext cx="1048612" cy="1238251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/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/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74</xdr:row>
      <xdr:rowOff>38100</xdr:rowOff>
    </xdr:from>
    <xdr:to>
      <xdr:col>2</xdr:col>
      <xdr:colOff>904875</xdr:colOff>
      <xdr:row>78</xdr:row>
      <xdr:rowOff>97479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34</xdr:row>
      <xdr:rowOff>152400</xdr:rowOff>
    </xdr:from>
    <xdr:to>
      <xdr:col>8</xdr:col>
      <xdr:colOff>390525</xdr:colOff>
      <xdr:row>37</xdr:row>
      <xdr:rowOff>107004</xdr:rowOff>
    </xdr:to>
    <xdr:pic>
      <xdr:nvPicPr>
        <xdr:cNvPr id="13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10871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1</xdr:row>
      <xdr:rowOff>47625</xdr:rowOff>
    </xdr:from>
    <xdr:to>
      <xdr:col>1</xdr:col>
      <xdr:colOff>1114425</xdr:colOff>
      <xdr:row>4</xdr:row>
      <xdr:rowOff>142874</xdr:rowOff>
    </xdr:to>
    <xdr:pic>
      <xdr:nvPicPr>
        <xdr:cNvPr id="10" name="9 Imagen" descr="C:\Users\Ssalasg\Downloads\WhatsApp Image 2022-02-09 at 7.02.46 PM.jpeg"/>
        <xdr:cNvPicPr/>
      </xdr:nvPicPr>
      <xdr:blipFill>
        <a:blip xmlns:r="http://schemas.openxmlformats.org/officeDocument/2006/relationships" r:embed="rId5"/>
        <a:srcRect l="25580" t="20595" r="26330" b="21052"/>
        <a:stretch>
          <a:fillRect/>
        </a:stretch>
      </xdr:blipFill>
      <xdr:spPr bwMode="auto">
        <a:xfrm>
          <a:off x="314325" y="209550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2466975</xdr:colOff>
      <xdr:row>1</xdr:row>
      <xdr:rowOff>9525</xdr:rowOff>
    </xdr:from>
    <xdr:to>
      <xdr:col>3</xdr:col>
      <xdr:colOff>581887</xdr:colOff>
      <xdr:row>3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7515225" y="171450"/>
          <a:ext cx="1048612" cy="12382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/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/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2647950</xdr:colOff>
      <xdr:row>40</xdr:row>
      <xdr:rowOff>342901</xdr:rowOff>
    </xdr:from>
    <xdr:to>
      <xdr:col>2</xdr:col>
      <xdr:colOff>839871</xdr:colOff>
      <xdr:row>43</xdr:row>
      <xdr:rowOff>135580</xdr:rowOff>
    </xdr:to>
    <xdr:pic>
      <xdr:nvPicPr>
        <xdr:cNvPr id="5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1496676"/>
          <a:ext cx="2249571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981075</xdr:colOff>
      <xdr:row>3</xdr:row>
      <xdr:rowOff>28574</xdr:rowOff>
    </xdr:to>
    <xdr:pic>
      <xdr:nvPicPr>
        <xdr:cNvPr id="6" name="5 Imagen" descr="C:\Users\Ssalasg\Downloads\WhatsApp Image 2022-02-09 at 7.02.46 PM.jpeg"/>
        <xdr:cNvPicPr/>
      </xdr:nvPicPr>
      <xdr:blipFill>
        <a:blip xmlns:r="http://schemas.openxmlformats.org/officeDocument/2006/relationships" r:embed="rId3"/>
        <a:srcRect l="25580" t="20595" r="26330" b="21052"/>
        <a:stretch>
          <a:fillRect/>
        </a:stretch>
      </xdr:blipFill>
      <xdr:spPr bwMode="auto">
        <a:xfrm>
          <a:off x="333375" y="161925"/>
          <a:ext cx="981075" cy="111442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10</xdr:row>
      <xdr:rowOff>76200</xdr:rowOff>
    </xdr:from>
    <xdr:to>
      <xdr:col>13</xdr:col>
      <xdr:colOff>165100</xdr:colOff>
      <xdr:row>26</xdr:row>
      <xdr:rowOff>101600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21</xdr:row>
      <xdr:rowOff>0</xdr:rowOff>
    </xdr:from>
    <xdr:to>
      <xdr:col>10</xdr:col>
      <xdr:colOff>546100</xdr:colOff>
      <xdr:row>21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12</xdr:col>
      <xdr:colOff>63499</xdr:colOff>
      <xdr:row>1</xdr:row>
      <xdr:rowOff>140381</xdr:rowOff>
    </xdr:from>
    <xdr:to>
      <xdr:col>14</xdr:col>
      <xdr:colOff>22196</xdr:colOff>
      <xdr:row>7</xdr:row>
      <xdr:rowOff>88900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553699" y="330881"/>
          <a:ext cx="1558897" cy="184081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/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/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30</xdr:row>
      <xdr:rowOff>25400</xdr:rowOff>
    </xdr:from>
    <xdr:to>
      <xdr:col>2</xdr:col>
      <xdr:colOff>457200</xdr:colOff>
      <xdr:row>35</xdr:row>
      <xdr:rowOff>62398</xdr:rowOff>
    </xdr:to>
    <xdr:pic>
      <xdr:nvPicPr>
        <xdr:cNvPr id="14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317499</xdr:colOff>
      <xdr:row>39</xdr:row>
      <xdr:rowOff>76200</xdr:rowOff>
    </xdr:from>
    <xdr:to>
      <xdr:col>13</xdr:col>
      <xdr:colOff>276196</xdr:colOff>
      <xdr:row>49</xdr:row>
      <xdr:rowOff>12019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10007599" y="9347200"/>
          <a:ext cx="1558897" cy="18408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151719</xdr:rowOff>
    </xdr:from>
    <xdr:to>
      <xdr:col>11</xdr:col>
      <xdr:colOff>66276</xdr:colOff>
      <xdr:row>46</xdr:row>
      <xdr:rowOff>6938</xdr:rowOff>
    </xdr:to>
    <xdr:sp macro="" textlink="">
      <xdr:nvSpPr>
        <xdr:cNvPr id="16" name="15 Rectángulo redondeado"/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46</xdr:row>
      <xdr:rowOff>60913</xdr:rowOff>
    </xdr:from>
    <xdr:to>
      <xdr:col>11</xdr:col>
      <xdr:colOff>203199</xdr:colOff>
      <xdr:row>46</xdr:row>
      <xdr:rowOff>113619</xdr:rowOff>
    </xdr:to>
    <xdr:sp macro="" textlink="">
      <xdr:nvSpPr>
        <xdr:cNvPr id="17" name="16 Rectángulo redondeado"/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74</xdr:row>
      <xdr:rowOff>177800</xdr:rowOff>
    </xdr:from>
    <xdr:to>
      <xdr:col>14</xdr:col>
      <xdr:colOff>139700</xdr:colOff>
      <xdr:row>79</xdr:row>
      <xdr:rowOff>62398</xdr:rowOff>
    </xdr:to>
    <xdr:pic>
      <xdr:nvPicPr>
        <xdr:cNvPr id="18" name="Picture 2" descr="C:\Users\bms\Desktop\Logo  1 siempre pued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368300</xdr:colOff>
      <xdr:row>1</xdr:row>
      <xdr:rowOff>76200</xdr:rowOff>
    </xdr:from>
    <xdr:to>
      <xdr:col>1</xdr:col>
      <xdr:colOff>1676400</xdr:colOff>
      <xdr:row>5</xdr:row>
      <xdr:rowOff>38100</xdr:rowOff>
    </xdr:to>
    <xdr:pic>
      <xdr:nvPicPr>
        <xdr:cNvPr id="19" name="18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863600" y="266700"/>
          <a:ext cx="1308100" cy="14732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38</xdr:row>
      <xdr:rowOff>63500</xdr:rowOff>
    </xdr:from>
    <xdr:to>
      <xdr:col>1</xdr:col>
      <xdr:colOff>800100</xdr:colOff>
      <xdr:row>45</xdr:row>
      <xdr:rowOff>88900</xdr:rowOff>
    </xdr:to>
    <xdr:pic>
      <xdr:nvPicPr>
        <xdr:cNvPr id="20" name="19 Imagen" descr="C:\Users\Ssalasg\Downloads\WhatsApp Image 2022-02-09 at 7.02.46 PM.jpeg"/>
        <xdr:cNvPicPr/>
      </xdr:nvPicPr>
      <xdr:blipFill>
        <a:blip xmlns:r="http://schemas.openxmlformats.org/officeDocument/2006/relationships" r:embed="rId4"/>
        <a:srcRect l="25580" t="20595" r="26330" b="21052"/>
        <a:stretch>
          <a:fillRect/>
        </a:stretch>
      </xdr:blipFill>
      <xdr:spPr bwMode="auto">
        <a:xfrm>
          <a:off x="114300" y="9601200"/>
          <a:ext cx="1181100" cy="14732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0:D19" totalsRowShown="0" headerRowDxfId="131" dataDxfId="129" headerRowBorderDxfId="130" tableBorderDxfId="128" totalsRowBorderDxfId="127">
  <tableColumns count="3">
    <tableColumn id="1" name="CONCEPTO" dataDxfId="126"/>
    <tableColumn id="2" name="NOV /21" dataDxfId="125"/>
    <tableColumn id="3" name="NOV/22" dataDxfId="124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1:C40" totalsRowShown="0" headerRowDxfId="62" dataDxfId="60" headerRowBorderDxfId="61" tableBorderDxfId="59" headerRowCellStyle="Normal 2">
  <tableColumns count="2">
    <tableColumn id="1" name="VEHICULO" dataDxfId="58" dataCellStyle="Normal 2"/>
    <tableColumn id="2" name="CANTIDAD" dataDxfId="57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1:C15" totalsRowShown="0" dataDxfId="55" headerRowBorderDxfId="56" tableBorderDxfId="54">
  <tableColumns count="2">
    <tableColumn id="1" name="CONCEPTO" dataDxfId="53"/>
    <tableColumn id="2" name="Columna1" dataDxfId="52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1:D40" totalsRowShown="0" headerRowDxfId="51" dataDxfId="49" headerRowBorderDxfId="50" tableBorderDxfId="48" totalsRowBorderDxfId="47">
  <tableColumns count="2">
    <tableColumn id="1" name="CRUCERO" dataDxfId="46"/>
    <tableColumn id="2" name="No. INCIDENTES" dataDxfId="4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44" dataDxfId="42" headerRowBorderDxfId="43" tableBorderDxfId="41">
  <tableColumns count="3">
    <tableColumn id="1" name="CONCEPTO" dataDxfId="40"/>
    <tableColumn id="2" name="NOV /21" dataDxfId="39"/>
    <tableColumn id="3" name="NOV/22" dataDxfId="38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id="1" name="Tabla1" displayName="Tabla1" ref="B12:D17" totalsRowShown="0" headerRowDxfId="37" dataDxfId="35" headerRowBorderDxfId="36" tableBorderDxfId="34">
  <tableColumns count="3">
    <tableColumn id="1" name="CONCEPTO" dataDxfId="33"/>
    <tableColumn id="2" name="NOV /21" dataDxfId="32"/>
    <tableColumn id="3" name="NOV/22" dataDxfId="31"/>
  </tableColumns>
  <tableStyleInfo name="TableStyleMedium11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9:K17" totalsRowShown="0" headerRowDxfId="30" dataDxfId="28" headerRowBorderDxfId="29" tableBorderDxfId="27">
  <tableColumns count="9">
    <tableColumn id="1" name="Columna1" dataDxfId="26"/>
    <tableColumn id="2" name="CUMPLIDOS" dataDxfId="25"/>
    <tableColumn id="3" name="ACTIVIDAD" dataDxfId="24"/>
    <tableColumn id="4" name="AMONESTADOS" dataDxfId="23"/>
    <tableColumn id="5" name="PREESC. MÉDICA" dataDxfId="22"/>
    <tableColumn id="6" name="A.A." dataDxfId="21"/>
    <tableColumn id="8" name="S. EVIDENCIA" dataDxfId="20"/>
    <tableColumn id="7" name="OTROS" dataDxfId="19"/>
    <tableColumn id="9" name="TOTAL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0:G14" totalsRowShown="0" headerRowDxfId="17" dataDxfId="16" tableBorderDxfId="15">
  <tableColumns count="6">
    <tableColumn id="1" name="Columna1" dataDxfId="14"/>
    <tableColumn id="2" name="ASUNTOS INTERNOS" dataDxfId="13"/>
    <tableColumn id="3" name="COLEGIADO" dataDxfId="12"/>
    <tableColumn id="4" name="JUZGADO III" dataDxfId="11"/>
    <tableColumn id="5" name="JUZGADO IV" dataDxfId="10"/>
    <tableColumn id="6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7:G22" totalsRowShown="0" headerRowDxfId="8" dataDxfId="7" tableBorderDxfId="6">
  <tableColumns count="6">
    <tableColumn id="1" name="Columna1" dataDxfId="5"/>
    <tableColumn id="2" name="ASUNTOS INTERNOS" dataDxfId="4"/>
    <tableColumn id="3" name="JUZGADO I" dataDxfId="3"/>
    <tableColumn id="4" name="JUZGADO III" dataDxfId="2">
      <calculatedColumnFormula>E15+E16</calculatedColumnFormula>
    </tableColumn>
    <tableColumn id="5" name="JUZGADO IV" dataDxfId="1"/>
    <tableColumn id="6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9:D17" totalsRowShown="0" headerRowDxfId="123" dataDxfId="121" headerRowBorderDxfId="122" tableBorderDxfId="120">
  <sortState ref="B18:D25">
    <sortCondition ref="C18:C25"/>
  </sortState>
  <tableColumns count="3">
    <tableColumn id="1" name="CONCEPTOS" dataDxfId="119" dataCellStyle="Normal 2"/>
    <tableColumn id="2" name="NOV /21" dataDxfId="118" dataCellStyle="Normal 2"/>
    <tableColumn id="3" name="NOV/22" dataDxfId="117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1:D16" totalsRowShown="0" headerRowDxfId="116" dataDxfId="114" headerRowBorderDxfId="115" tableBorderDxfId="113">
  <tableColumns count="3">
    <tableColumn id="1" name="CONCEPTO" dataDxfId="112" dataCellStyle="Normal 2"/>
    <tableColumn id="2" name="NOV /21" dataDxfId="111" dataCellStyle="Normal 2"/>
    <tableColumn id="3" name="NOV/22" dataDxfId="110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3:D18" totalsRowShown="0" headerRowDxfId="109" dataDxfId="107" headerRowBorderDxfId="108" tableBorderDxfId="106">
  <tableColumns count="3">
    <tableColumn id="1" name="CONCEPTO" dataDxfId="105" dataCellStyle="Normal 2"/>
    <tableColumn id="2" name="NOV /21" dataDxfId="104" dataCellStyle="Normal 2"/>
    <tableColumn id="3" name="NOV/22" dataDxfId="103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9:G37" totalsRowShown="0" headerRowDxfId="102" dataDxfId="100" headerRowBorderDxfId="101" tableBorderDxfId="99" headerRowCellStyle="Normal 2">
  <tableColumns count="6">
    <tableColumn id="1" name="EDAD" dataDxfId="98"/>
    <tableColumn id="2" name="CHOQUES" dataDxfId="97"/>
    <tableColumn id="3" name="ATROPELLOS" dataDxfId="96"/>
    <tableColumn id="4" name="VOLCADURAS" dataDxfId="95"/>
    <tableColumn id="5" name="CAIDA DE PERSONA" dataDxfId="94"/>
    <tableColumn id="6" name="COMPUTO" dataDxfId="9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92" dataDxfId="90" headerRowBorderDxfId="91" tableBorderDxfId="89" headerRowCellStyle="Normal 2" dataCellStyle="Normal 2">
  <tableColumns count="6">
    <tableColumn id="1" name="HORA" dataDxfId="88"/>
    <tableColumn id="2" name="CHOQUES" dataDxfId="87" dataCellStyle="Normal 2"/>
    <tableColumn id="3" name="ATROPELLOS" dataDxfId="86" dataCellStyle="Normal 2"/>
    <tableColumn id="4" name="VOLCADURAS" dataDxfId="85" dataCellStyle="Normal 2"/>
    <tableColumn id="5" name="CAIDA DE PERSONA" dataDxfId="84" dataCellStyle="Normal 2"/>
    <tableColumn id="6" name="COMPUTO" dataDxfId="83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82" dataDxfId="80" headerRowBorderDxfId="81" tableBorderDxfId="79" headerRowCellStyle="Normal 2" dataCellStyle="Normal 2">
  <sortState ref="B12:C37">
    <sortCondition ref="B12:B37"/>
  </sortState>
  <tableColumns count="2">
    <tableColumn id="1" name="HORA" dataDxfId="78"/>
    <tableColumn id="2" name="ESTADO  DE EBRIEDAD" dataDxfId="77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3:C61" totalsRowShown="0" headerRowDxfId="76" dataDxfId="74" headerRowBorderDxfId="75" tableBorderDxfId="73" totalsRowBorderDxfId="72" headerRowCellStyle="Normal 2" dataCellStyle="Normal 2">
  <sortState ref="B46:C63">
    <sortCondition ref="B46:B63"/>
  </sortState>
  <tableColumns count="2">
    <tableColumn id="1" name="EDAD" dataDxfId="71"/>
    <tableColumn id="2" name="ESTADO  DE EBRIEDAD" dataDxfId="70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6:C68" totalsRowShown="0" headerRowDxfId="69" dataDxfId="67" headerRowBorderDxfId="68" tableBorderDxfId="66" totalsRowBorderDxfId="65" headerRowCellStyle="Normal 2">
  <autoFilter ref="B66:C68"/>
  <tableColumns count="2">
    <tableColumn id="1" name="GENERO " dataDxfId="64" dataCellStyle="Normal 2"/>
    <tableColumn id="2" name="E.E." dataDxfId="63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view="pageLayout" zoomScale="75" zoomScaleNormal="75" zoomScaleSheetLayoutView="75" zoomScalePageLayoutView="75" workbookViewId="0">
      <selection activeCell="B25" sqref="B25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 ht="21" customHeight="1">
      <c r="B1" s="2"/>
      <c r="C1" s="2"/>
      <c r="D1" s="2"/>
    </row>
    <row r="2" spans="2:8" ht="30" customHeight="1">
      <c r="B2" s="347" t="s">
        <v>168</v>
      </c>
      <c r="C2" s="347"/>
      <c r="D2" s="347"/>
      <c r="E2" s="347"/>
      <c r="F2" s="347"/>
      <c r="G2" s="347"/>
      <c r="H2" s="347"/>
    </row>
    <row r="3" spans="2:8" ht="34.5" customHeight="1">
      <c r="B3" s="347"/>
      <c r="C3" s="347"/>
      <c r="D3" s="347"/>
      <c r="E3" s="347"/>
      <c r="F3" s="347"/>
      <c r="G3" s="347"/>
      <c r="H3" s="347"/>
    </row>
    <row r="4" spans="2:8" ht="50.25" customHeight="1">
      <c r="B4" s="347"/>
      <c r="C4" s="347"/>
      <c r="D4" s="347"/>
      <c r="E4" s="347"/>
      <c r="F4" s="347"/>
      <c r="G4" s="347"/>
      <c r="H4" s="347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4"/>
    </row>
    <row r="10" spans="2:8" ht="21" customHeight="1">
      <c r="B10" s="223" t="s">
        <v>0</v>
      </c>
      <c r="C10" s="224" t="s">
        <v>166</v>
      </c>
      <c r="D10" s="225" t="s">
        <v>167</v>
      </c>
    </row>
    <row r="11" spans="2:8" ht="30.95" customHeight="1">
      <c r="B11" s="221" t="s">
        <v>1</v>
      </c>
      <c r="C11" s="190">
        <v>274</v>
      </c>
      <c r="D11" s="176">
        <v>328</v>
      </c>
    </row>
    <row r="12" spans="2:8" ht="30.95" customHeight="1">
      <c r="B12" s="221" t="s">
        <v>2</v>
      </c>
      <c r="C12" s="190">
        <v>13</v>
      </c>
      <c r="D12" s="176">
        <v>9</v>
      </c>
    </row>
    <row r="13" spans="2:8" ht="30.95" customHeight="1">
      <c r="B13" s="221" t="s">
        <v>3</v>
      </c>
      <c r="C13" s="190">
        <v>12</v>
      </c>
      <c r="D13" s="176">
        <v>11</v>
      </c>
    </row>
    <row r="14" spans="2:8" ht="30.95" customHeight="1">
      <c r="B14" s="221" t="s">
        <v>4</v>
      </c>
      <c r="C14" s="190">
        <v>0</v>
      </c>
      <c r="D14" s="176">
        <v>1</v>
      </c>
    </row>
    <row r="15" spans="2:8" ht="12.75" customHeight="1">
      <c r="B15" s="221"/>
      <c r="C15" s="190"/>
      <c r="D15" s="176"/>
    </row>
    <row r="16" spans="2:8" ht="30.95" customHeight="1">
      <c r="B16" s="318" t="s">
        <v>5</v>
      </c>
      <c r="C16" s="319">
        <f>C11+C12+C13+C14</f>
        <v>299</v>
      </c>
      <c r="D16" s="319">
        <f>D11+D12+D13+D14</f>
        <v>349</v>
      </c>
    </row>
    <row r="17" spans="2:5" ht="12.75" customHeight="1">
      <c r="B17" s="221"/>
      <c r="C17" s="190"/>
      <c r="D17" s="176"/>
    </row>
    <row r="18" spans="2:5" ht="30.95" customHeight="1">
      <c r="B18" s="221" t="s">
        <v>6</v>
      </c>
      <c r="C18" s="190">
        <v>246</v>
      </c>
      <c r="D18" s="176">
        <v>215</v>
      </c>
    </row>
    <row r="19" spans="2:5" ht="30.95" customHeight="1">
      <c r="B19" s="222" t="s">
        <v>7</v>
      </c>
      <c r="C19" s="191">
        <v>3</v>
      </c>
      <c r="D19" s="177">
        <v>2</v>
      </c>
    </row>
    <row r="20" spans="2:5" ht="9" customHeight="1">
      <c r="E20" s="73"/>
    </row>
    <row r="21" spans="2:5">
      <c r="E21" s="73"/>
    </row>
    <row r="22" spans="2:5">
      <c r="E22" s="73"/>
    </row>
    <row r="23" spans="2:5">
      <c r="E23" s="73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40"/>
  <sheetViews>
    <sheetView showGridLines="0" view="pageLayout" topLeftCell="A34" zoomScaleNormal="100" workbookViewId="0">
      <selection activeCell="C20" sqref="C20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79" t="s">
        <v>161</v>
      </c>
      <c r="D4" s="379"/>
    </row>
    <row r="5" spans="3:4" ht="12.75" customHeight="1">
      <c r="C5" s="379"/>
      <c r="D5" s="379"/>
    </row>
    <row r="6" spans="3:4" ht="24.75" customHeight="1">
      <c r="C6" s="379"/>
      <c r="D6" s="379"/>
    </row>
    <row r="7" spans="3:4" hidden="1"/>
    <row r="8" spans="3:4">
      <c r="C8" s="16" t="s">
        <v>160</v>
      </c>
    </row>
    <row r="9" spans="3:4" ht="13.5" thickBot="1"/>
    <row r="10" spans="3:4" ht="31.5" customHeight="1" thickBot="1">
      <c r="C10" s="377" t="s">
        <v>175</v>
      </c>
      <c r="D10" s="378"/>
    </row>
    <row r="11" spans="3:4" ht="15">
      <c r="C11" s="282" t="s">
        <v>104</v>
      </c>
      <c r="D11" s="283" t="s">
        <v>105</v>
      </c>
    </row>
    <row r="12" spans="3:4" ht="15.75">
      <c r="C12" s="284" t="s">
        <v>123</v>
      </c>
      <c r="D12" s="285"/>
    </row>
    <row r="13" spans="3:4" ht="15">
      <c r="C13" s="286" t="s">
        <v>180</v>
      </c>
      <c r="D13" s="287">
        <v>3</v>
      </c>
    </row>
    <row r="14" spans="3:4" ht="15">
      <c r="C14" s="288" t="s">
        <v>181</v>
      </c>
      <c r="D14" s="285">
        <v>3</v>
      </c>
    </row>
    <row r="15" spans="3:4" ht="15">
      <c r="C15" s="288" t="s">
        <v>182</v>
      </c>
      <c r="D15" s="289">
        <v>2</v>
      </c>
    </row>
    <row r="16" spans="3:4" ht="15">
      <c r="C16" s="288" t="s">
        <v>183</v>
      </c>
      <c r="D16" s="285">
        <v>2</v>
      </c>
    </row>
    <row r="17" spans="3:4" ht="15">
      <c r="C17" s="288" t="s">
        <v>184</v>
      </c>
      <c r="D17" s="285">
        <v>2</v>
      </c>
    </row>
    <row r="18" spans="3:4" ht="15">
      <c r="C18" s="288" t="s">
        <v>185</v>
      </c>
      <c r="D18" s="285">
        <v>2</v>
      </c>
    </row>
    <row r="19" spans="3:4" ht="15">
      <c r="C19" s="288" t="s">
        <v>186</v>
      </c>
      <c r="D19" s="285">
        <v>2</v>
      </c>
    </row>
    <row r="20" spans="3:4" ht="15">
      <c r="C20" s="288" t="s">
        <v>187</v>
      </c>
      <c r="D20" s="285">
        <v>2</v>
      </c>
    </row>
    <row r="21" spans="3:4" ht="15">
      <c r="C21" s="288" t="s">
        <v>188</v>
      </c>
      <c r="D21" s="285">
        <v>2</v>
      </c>
    </row>
    <row r="22" spans="3:4" ht="15">
      <c r="C22" s="288" t="s">
        <v>189</v>
      </c>
      <c r="D22" s="289">
        <v>2</v>
      </c>
    </row>
    <row r="23" spans="3:4" ht="15">
      <c r="C23" s="288" t="s">
        <v>190</v>
      </c>
      <c r="D23" s="290">
        <v>2</v>
      </c>
    </row>
    <row r="24" spans="3:4" ht="15">
      <c r="C24" s="288" t="s">
        <v>191</v>
      </c>
      <c r="D24" s="289">
        <v>2</v>
      </c>
    </row>
    <row r="25" spans="3:4" ht="15">
      <c r="C25" s="291"/>
      <c r="D25" s="290"/>
    </row>
    <row r="26" spans="3:4" ht="15">
      <c r="C26" s="291" t="s">
        <v>147</v>
      </c>
      <c r="D26" s="290"/>
    </row>
    <row r="27" spans="3:4" ht="15">
      <c r="C27" s="288" t="s">
        <v>192</v>
      </c>
      <c r="D27" s="290">
        <v>4</v>
      </c>
    </row>
    <row r="28" spans="3:4" ht="15">
      <c r="C28" s="288" t="s">
        <v>193</v>
      </c>
      <c r="D28" s="289">
        <v>3</v>
      </c>
    </row>
    <row r="29" spans="3:4" ht="15">
      <c r="C29" s="323" t="s">
        <v>194</v>
      </c>
      <c r="D29" s="292">
        <v>2</v>
      </c>
    </row>
    <row r="30" spans="3:4" ht="15">
      <c r="C30" s="288"/>
      <c r="D30" s="285"/>
    </row>
    <row r="31" spans="3:4" ht="15">
      <c r="C31" s="291" t="s">
        <v>148</v>
      </c>
      <c r="D31" s="285"/>
    </row>
    <row r="32" spans="3:4" ht="15">
      <c r="C32" s="288" t="s">
        <v>165</v>
      </c>
      <c r="D32" s="285">
        <v>5</v>
      </c>
    </row>
    <row r="33" spans="3:4" ht="15">
      <c r="C33" s="288" t="s">
        <v>195</v>
      </c>
      <c r="D33" s="285">
        <v>4</v>
      </c>
    </row>
    <row r="34" spans="3:4" ht="15">
      <c r="C34" s="286" t="s">
        <v>164</v>
      </c>
      <c r="D34" s="287">
        <v>4</v>
      </c>
    </row>
    <row r="35" spans="3:4" ht="15">
      <c r="C35" s="288" t="s">
        <v>196</v>
      </c>
      <c r="D35" s="285">
        <v>3</v>
      </c>
    </row>
    <row r="36" spans="3:4" ht="15">
      <c r="C36" s="288" t="s">
        <v>197</v>
      </c>
      <c r="D36" s="285">
        <v>3</v>
      </c>
    </row>
    <row r="37" spans="3:4" ht="15">
      <c r="C37" s="335" t="s">
        <v>198</v>
      </c>
      <c r="D37" s="336">
        <v>2</v>
      </c>
    </row>
    <row r="38" spans="3:4" ht="15">
      <c r="C38" s="335" t="s">
        <v>199</v>
      </c>
      <c r="D38" s="336">
        <v>2</v>
      </c>
    </row>
    <row r="39" spans="3:4" ht="15">
      <c r="C39" s="288" t="s">
        <v>200</v>
      </c>
      <c r="D39" s="285">
        <v>13</v>
      </c>
    </row>
    <row r="40" spans="3:4" ht="15">
      <c r="C40" s="288"/>
      <c r="D40" s="287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0"/>
  <sheetViews>
    <sheetView showGridLines="0" view="pageLayout" zoomScale="75" zoomScaleNormal="100" zoomScaleSheetLayoutView="75" zoomScalePageLayoutView="75" workbookViewId="0">
      <selection activeCell="C13" sqref="C13:C14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47" t="s">
        <v>176</v>
      </c>
      <c r="B6" s="347"/>
      <c r="C6" s="347"/>
      <c r="D6" s="347"/>
      <c r="E6" s="347"/>
      <c r="F6" s="347"/>
      <c r="G6" s="347"/>
      <c r="H6" s="347"/>
      <c r="I6" s="347"/>
      <c r="J6" s="347"/>
    </row>
    <row r="7" spans="1:15">
      <c r="A7" s="347"/>
      <c r="B7" s="347"/>
      <c r="C7" s="347"/>
      <c r="D7" s="347"/>
      <c r="E7" s="347"/>
      <c r="F7" s="347"/>
      <c r="G7" s="347"/>
      <c r="H7" s="347"/>
      <c r="I7" s="347"/>
      <c r="J7" s="347"/>
    </row>
    <row r="8" spans="1:15">
      <c r="A8" s="347"/>
      <c r="B8" s="347"/>
      <c r="C8" s="347"/>
      <c r="D8" s="347"/>
      <c r="E8" s="347"/>
      <c r="F8" s="347"/>
      <c r="G8" s="347"/>
      <c r="H8" s="347"/>
      <c r="I8" s="347"/>
      <c r="J8" s="347"/>
    </row>
    <row r="9" spans="1:15" ht="30" customHeight="1">
      <c r="A9" s="347"/>
      <c r="B9" s="347"/>
      <c r="C9" s="347"/>
      <c r="D9" s="347"/>
      <c r="E9" s="347"/>
      <c r="F9" s="347"/>
      <c r="G9" s="347"/>
      <c r="H9" s="347"/>
      <c r="I9" s="347"/>
      <c r="J9" s="347"/>
      <c r="K9" s="257"/>
      <c r="L9" s="257"/>
      <c r="M9" s="257"/>
      <c r="N9" s="257"/>
      <c r="O9" s="75"/>
    </row>
    <row r="11" spans="1:15">
      <c r="A11" s="11" t="s">
        <v>8</v>
      </c>
      <c r="B11" s="12"/>
      <c r="C11" s="12"/>
    </row>
    <row r="12" spans="1:15" ht="36" customHeight="1">
      <c r="A12" s="137" t="s">
        <v>0</v>
      </c>
      <c r="B12" s="224" t="s">
        <v>166</v>
      </c>
      <c r="C12" s="225" t="s">
        <v>167</v>
      </c>
    </row>
    <row r="13" spans="1:15" ht="30.95" customHeight="1">
      <c r="A13" s="138" t="s">
        <v>18</v>
      </c>
      <c r="B13" s="317">
        <v>476</v>
      </c>
      <c r="C13" s="141">
        <v>840</v>
      </c>
    </row>
    <row r="14" spans="1:15" ht="30.95" customHeight="1">
      <c r="A14" s="139" t="s">
        <v>19</v>
      </c>
      <c r="B14" s="317">
        <v>582</v>
      </c>
      <c r="C14" s="141">
        <v>528</v>
      </c>
    </row>
    <row r="15" spans="1:15" ht="23.25" customHeight="1">
      <c r="A15" s="139" t="s">
        <v>150</v>
      </c>
      <c r="B15" s="142"/>
      <c r="C15" s="141"/>
    </row>
    <row r="16" spans="1:15" ht="9" customHeight="1">
      <c r="A16" s="136"/>
      <c r="B16" s="143"/>
      <c r="C16" s="144"/>
    </row>
    <row r="17" spans="1:4" ht="30.95" customHeight="1">
      <c r="A17" s="140" t="s">
        <v>5</v>
      </c>
      <c r="B17" s="145">
        <f>B13+B14+B15</f>
        <v>1058</v>
      </c>
      <c r="C17" s="325">
        <f>C13+C14+C15</f>
        <v>1368</v>
      </c>
    </row>
    <row r="18" spans="1:4" ht="30.95" customHeight="1">
      <c r="A18" s="13"/>
      <c r="B18" s="14"/>
      <c r="C18" s="14"/>
    </row>
    <row r="19" spans="1:4" ht="30.95" customHeight="1">
      <c r="A19" s="13"/>
      <c r="B19" s="14"/>
      <c r="C19" s="14"/>
    </row>
    <row r="20" spans="1:4" ht="30.95" customHeight="1"/>
    <row r="21" spans="1:4" ht="30.95" customHeight="1">
      <c r="A21" s="334"/>
      <c r="B21" s="334"/>
      <c r="C21" s="334"/>
      <c r="D21" s="334"/>
    </row>
    <row r="22" spans="1:4" ht="30.95" customHeight="1">
      <c r="A22" s="13"/>
      <c r="B22" s="14"/>
      <c r="C22" s="14"/>
      <c r="D22" s="334"/>
    </row>
    <row r="23" spans="1:4" ht="30.95" customHeight="1">
      <c r="A23" s="13"/>
      <c r="B23" s="14"/>
      <c r="C23" s="14"/>
      <c r="D23" s="334"/>
    </row>
    <row r="24" spans="1:4" ht="30.95" customHeight="1">
      <c r="A24" s="13"/>
      <c r="B24" s="380"/>
      <c r="C24" s="380"/>
      <c r="D24" s="334"/>
    </row>
    <row r="25" spans="1:4" ht="30.95" customHeight="1">
      <c r="A25" s="13"/>
      <c r="B25" s="14"/>
      <c r="C25" s="14"/>
      <c r="D25" s="334"/>
    </row>
    <row r="26" spans="1:4" ht="30.95" customHeight="1">
      <c r="A26" s="13"/>
      <c r="B26" s="14"/>
      <c r="C26" s="14"/>
    </row>
    <row r="27" spans="1:4" ht="30.95" customHeight="1">
      <c r="A27" s="13"/>
      <c r="B27" s="14"/>
      <c r="C27" s="14"/>
    </row>
    <row r="28" spans="1:4" ht="4.5" customHeight="1">
      <c r="A28" s="13"/>
      <c r="B28" s="14"/>
      <c r="C28" s="14"/>
    </row>
    <row r="29" spans="1:4" ht="30.95" customHeight="1">
      <c r="A29" s="13"/>
      <c r="B29" s="14"/>
      <c r="C29" s="14"/>
    </row>
    <row r="30" spans="1:4" ht="30.95" customHeight="1">
      <c r="A30" s="13"/>
      <c r="B30" s="14"/>
      <c r="C30" s="14"/>
    </row>
  </sheetData>
  <mergeCells count="2">
    <mergeCell ref="A6:J9"/>
    <mergeCell ref="B24:C24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7" zoomScale="75" zoomScaleNormal="100" zoomScaleSheetLayoutView="75" zoomScalePageLayoutView="75" workbookViewId="0">
      <selection activeCell="I19" sqref="I19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47" t="s">
        <v>206</v>
      </c>
      <c r="C8" s="347"/>
      <c r="D8" s="347"/>
      <c r="E8" s="347"/>
      <c r="F8" s="347"/>
      <c r="G8" s="347"/>
      <c r="H8" s="347"/>
      <c r="I8" s="347"/>
      <c r="J8" s="347"/>
      <c r="K8" s="347"/>
    </row>
    <row r="9" spans="2:16" ht="30" customHeight="1"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37"/>
      <c r="M9" s="337"/>
      <c r="N9" s="337"/>
      <c r="O9" s="337"/>
      <c r="P9" s="337"/>
    </row>
    <row r="11" spans="2:16">
      <c r="B11" s="11" t="s">
        <v>8</v>
      </c>
      <c r="C11" s="12"/>
      <c r="D11" s="12"/>
    </row>
    <row r="12" spans="2:16" ht="36" customHeight="1">
      <c r="B12" s="338" t="s">
        <v>0</v>
      </c>
      <c r="C12" s="224" t="s">
        <v>166</v>
      </c>
      <c r="D12" s="225" t="s">
        <v>167</v>
      </c>
    </row>
    <row r="13" spans="2:16" ht="30.95" customHeight="1">
      <c r="B13" s="339" t="s">
        <v>202</v>
      </c>
      <c r="C13" s="340">
        <v>17</v>
      </c>
      <c r="D13" s="340">
        <v>21</v>
      </c>
    </row>
    <row r="14" spans="2:16" ht="30.95" customHeight="1">
      <c r="B14" s="339" t="s">
        <v>203</v>
      </c>
      <c r="C14" s="340">
        <v>21</v>
      </c>
      <c r="D14" s="340">
        <v>20</v>
      </c>
    </row>
    <row r="15" spans="2:16" ht="30.95" customHeight="1">
      <c r="B15" s="341" t="s">
        <v>204</v>
      </c>
      <c r="C15" s="340">
        <v>35</v>
      </c>
      <c r="D15" s="340">
        <v>33</v>
      </c>
    </row>
    <row r="16" spans="2:16" ht="12.75" customHeight="1">
      <c r="B16" s="342"/>
      <c r="C16" s="343"/>
      <c r="D16" s="343"/>
    </row>
    <row r="17" spans="2:4" ht="30.95" customHeight="1">
      <c r="B17" s="344" t="s">
        <v>5</v>
      </c>
      <c r="C17" s="345">
        <f>SUM(C13:C16)</f>
        <v>73</v>
      </c>
      <c r="D17" s="340">
        <f>D13+D14+D15</f>
        <v>74</v>
      </c>
    </row>
    <row r="18" spans="2:4" ht="30.95" customHeight="1">
      <c r="B18" s="13"/>
      <c r="C18" s="14"/>
      <c r="D18" s="14"/>
    </row>
    <row r="19" spans="2:4" ht="30.95" customHeight="1">
      <c r="B19" s="13"/>
      <c r="C19" s="14"/>
      <c r="D19" s="14"/>
    </row>
    <row r="20" spans="2:4" ht="30.95" customHeight="1">
      <c r="B20" s="13"/>
      <c r="C20" s="14"/>
      <c r="D20" s="14"/>
    </row>
    <row r="21" spans="2:4" ht="30.95" customHeight="1">
      <c r="B21" s="13"/>
      <c r="C21" s="14"/>
      <c r="D21" s="14"/>
    </row>
    <row r="22" spans="2:4" ht="30.95" customHeight="1">
      <c r="B22" s="13"/>
      <c r="C22" s="14"/>
      <c r="D22" s="14"/>
    </row>
    <row r="23" spans="2:4" ht="30.95" customHeight="1">
      <c r="B23" s="13"/>
      <c r="C23" s="14"/>
      <c r="D23" s="14"/>
    </row>
    <row r="24" spans="2:4" ht="30.95" customHeight="1">
      <c r="B24" s="13"/>
      <c r="C24" s="14"/>
      <c r="D24" s="14"/>
    </row>
    <row r="25" spans="2:4" ht="30.95" customHeight="1">
      <c r="B25" s="13"/>
      <c r="C25" s="14"/>
      <c r="D25" s="14"/>
    </row>
    <row r="26" spans="2:4" ht="30.95" customHeight="1">
      <c r="B26" s="13"/>
      <c r="C26" s="14"/>
      <c r="D26" s="14"/>
    </row>
    <row r="27" spans="2:4" ht="30.95" customHeight="1">
      <c r="B27" s="13"/>
      <c r="C27" s="14"/>
      <c r="D27" s="14"/>
    </row>
    <row r="28" spans="2:4" ht="30.95" customHeight="1">
      <c r="B28" s="13"/>
      <c r="C28" s="14"/>
      <c r="D28" s="14"/>
    </row>
    <row r="29" spans="2:4" ht="30.95" customHeight="1">
      <c r="B29" s="13"/>
      <c r="C29" s="14"/>
      <c r="D29" s="14"/>
    </row>
    <row r="30" spans="2:4" ht="30.95" customHeight="1">
      <c r="B30" s="13"/>
      <c r="C30" s="14"/>
      <c r="D30" s="14"/>
    </row>
    <row r="40" spans="2:2">
      <c r="B40" s="346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42"/>
  <sheetViews>
    <sheetView showGridLines="0" view="pageLayout" zoomScaleNormal="100" workbookViewId="0">
      <selection activeCell="C20" sqref="C20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8" width="13.7109375" customWidth="1"/>
    <col min="9" max="9" width="17" bestFit="1" customWidth="1"/>
    <col min="10" max="10" width="13.7109375" customWidth="1"/>
    <col min="11" max="11" width="15.42578125" customWidth="1"/>
  </cols>
  <sheetData>
    <row r="1" spans="3:13" ht="23.25" customHeight="1"/>
    <row r="2" spans="3:13">
      <c r="C2" s="347" t="s">
        <v>177</v>
      </c>
      <c r="D2" s="347"/>
      <c r="E2" s="347"/>
      <c r="F2" s="347"/>
      <c r="G2" s="347"/>
      <c r="H2" s="347"/>
      <c r="I2" s="347"/>
      <c r="J2" s="347"/>
      <c r="K2" s="347"/>
    </row>
    <row r="3" spans="3:13" ht="27" customHeight="1">
      <c r="C3" s="347"/>
      <c r="D3" s="347"/>
      <c r="E3" s="347"/>
      <c r="F3" s="347"/>
      <c r="G3" s="347"/>
      <c r="H3" s="347"/>
      <c r="I3" s="347"/>
      <c r="J3" s="347"/>
      <c r="K3" s="347"/>
    </row>
    <row r="4" spans="3:13" ht="18.75" customHeight="1">
      <c r="C4" s="347"/>
      <c r="D4" s="347"/>
      <c r="E4" s="347"/>
      <c r="F4" s="347"/>
      <c r="G4" s="347"/>
      <c r="H4" s="347"/>
      <c r="I4" s="347"/>
      <c r="J4" s="347"/>
      <c r="K4" s="347"/>
    </row>
    <row r="5" spans="3:13" ht="12.75" customHeight="1">
      <c r="D5" s="258"/>
      <c r="E5" s="258"/>
      <c r="F5" s="258"/>
      <c r="G5" s="258"/>
      <c r="H5" s="258"/>
      <c r="I5" s="258"/>
      <c r="J5" s="258"/>
      <c r="K5" s="258"/>
    </row>
    <row r="6" spans="3:13" ht="12.75" customHeight="1">
      <c r="D6" s="258"/>
      <c r="E6" s="258"/>
      <c r="F6" s="258"/>
      <c r="G6" s="258"/>
      <c r="H6" s="258"/>
      <c r="I6" s="258"/>
      <c r="J6" s="258"/>
      <c r="K6" s="258"/>
    </row>
    <row r="8" spans="3:13" ht="18" thickBot="1"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3:13" s="78" customFormat="1" ht="33" customHeight="1" thickBot="1">
      <c r="C9" s="306" t="s">
        <v>29</v>
      </c>
      <c r="D9" s="307" t="s">
        <v>127</v>
      </c>
      <c r="E9" s="303" t="s">
        <v>128</v>
      </c>
      <c r="F9" s="303" t="s">
        <v>129</v>
      </c>
      <c r="G9" s="304" t="s">
        <v>130</v>
      </c>
      <c r="H9" s="305" t="s">
        <v>131</v>
      </c>
      <c r="I9" s="306" t="s">
        <v>201</v>
      </c>
      <c r="J9" s="314" t="s">
        <v>144</v>
      </c>
      <c r="K9" s="306" t="s">
        <v>5</v>
      </c>
      <c r="L9" s="172"/>
      <c r="M9" s="172"/>
    </row>
    <row r="10" spans="3:13" ht="18" thickBot="1">
      <c r="C10" s="311" t="s">
        <v>132</v>
      </c>
      <c r="D10" s="308">
        <v>437</v>
      </c>
      <c r="E10" s="302">
        <v>42</v>
      </c>
      <c r="F10" s="302">
        <v>21</v>
      </c>
      <c r="G10" s="302">
        <v>7</v>
      </c>
      <c r="H10" s="302">
        <v>1</v>
      </c>
      <c r="I10" s="218">
        <v>104</v>
      </c>
      <c r="J10" s="218">
        <v>4</v>
      </c>
      <c r="K10" s="326">
        <f>SUM(D10:H10)</f>
        <v>508</v>
      </c>
      <c r="L10" s="86"/>
      <c r="M10" s="86"/>
    </row>
    <row r="11" spans="3:13" ht="10.5" customHeight="1" thickBot="1">
      <c r="C11" s="312"/>
      <c r="D11" s="309"/>
      <c r="E11" s="173"/>
      <c r="F11" s="173"/>
      <c r="G11" s="173"/>
      <c r="H11" s="173"/>
      <c r="I11" s="174"/>
      <c r="J11" s="174"/>
      <c r="K11" s="327"/>
      <c r="L11" s="86"/>
      <c r="M11" s="86"/>
    </row>
    <row r="12" spans="3:13" ht="18" thickBot="1">
      <c r="C12" s="312" t="s">
        <v>133</v>
      </c>
      <c r="D12" s="309">
        <v>26</v>
      </c>
      <c r="E12" s="173">
        <v>2</v>
      </c>
      <c r="F12" s="173">
        <v>3</v>
      </c>
      <c r="G12" s="173"/>
      <c r="H12" s="173"/>
      <c r="I12" s="174">
        <v>9</v>
      </c>
      <c r="J12" s="174">
        <v>1</v>
      </c>
      <c r="K12" s="327">
        <f>SUM(D12:H12)</f>
        <v>31</v>
      </c>
      <c r="L12" s="86"/>
      <c r="M12" s="86"/>
    </row>
    <row r="13" spans="3:13" ht="6.75" customHeight="1" thickBot="1">
      <c r="C13" s="312"/>
      <c r="D13" s="309"/>
      <c r="E13" s="173"/>
      <c r="F13" s="173"/>
      <c r="G13" s="173"/>
      <c r="H13" s="173"/>
      <c r="I13" s="174"/>
      <c r="J13" s="174"/>
      <c r="K13" s="327"/>
      <c r="L13" s="86"/>
      <c r="M13" s="86"/>
    </row>
    <row r="14" spans="3:13" ht="18" thickBot="1">
      <c r="C14" s="312" t="s">
        <v>134</v>
      </c>
      <c r="D14" s="309"/>
      <c r="E14" s="173"/>
      <c r="F14" s="173"/>
      <c r="G14" s="173"/>
      <c r="H14" s="173"/>
      <c r="I14" s="174"/>
      <c r="J14" s="174"/>
      <c r="K14" s="327">
        <f>SUM(D14:H14)</f>
        <v>0</v>
      </c>
      <c r="L14" s="86"/>
      <c r="M14" s="86"/>
    </row>
    <row r="15" spans="3:13" ht="9" customHeight="1" thickBot="1">
      <c r="C15" s="312"/>
      <c r="D15" s="309"/>
      <c r="E15" s="173"/>
      <c r="F15" s="173"/>
      <c r="G15" s="173"/>
      <c r="H15" s="173"/>
      <c r="I15" s="174"/>
      <c r="J15" s="174"/>
      <c r="K15" s="327"/>
      <c r="L15" s="86"/>
      <c r="M15" s="86"/>
    </row>
    <row r="16" spans="3:13" ht="18" thickBot="1">
      <c r="C16" s="313" t="s">
        <v>135</v>
      </c>
      <c r="D16" s="310"/>
      <c r="E16" s="300"/>
      <c r="F16" s="300"/>
      <c r="G16" s="300"/>
      <c r="H16" s="300"/>
      <c r="I16" s="315"/>
      <c r="J16" s="315"/>
      <c r="K16" s="328">
        <f>SUM(D16:H16)</f>
        <v>0</v>
      </c>
      <c r="L16" s="86"/>
      <c r="M16" s="86"/>
    </row>
    <row r="17" spans="3:13" ht="36" customHeight="1" thickBot="1">
      <c r="C17" s="301"/>
      <c r="D17" s="330">
        <f>SUM(D10:D16)</f>
        <v>463</v>
      </c>
      <c r="E17" s="331">
        <f t="shared" ref="E17:J17" si="0">SUM(E10:E16)</f>
        <v>44</v>
      </c>
      <c r="F17" s="331">
        <f t="shared" si="0"/>
        <v>24</v>
      </c>
      <c r="G17" s="331">
        <f>SUM(G10:G16)</f>
        <v>7</v>
      </c>
      <c r="H17" s="331">
        <f t="shared" si="0"/>
        <v>1</v>
      </c>
      <c r="I17" s="331">
        <f t="shared" si="0"/>
        <v>113</v>
      </c>
      <c r="J17" s="332">
        <f t="shared" si="0"/>
        <v>5</v>
      </c>
      <c r="K17" s="329">
        <f>SUM(D17:J17)</f>
        <v>657</v>
      </c>
      <c r="L17" s="86"/>
      <c r="M17" s="86"/>
    </row>
    <row r="18" spans="3:13" ht="17.25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</row>
    <row r="19" spans="3:13" ht="17.25"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0" spans="3:13" ht="17.25"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</row>
    <row r="21" spans="3:13" ht="17.25"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spans="3:13" ht="17.25"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3:13" ht="17.25"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3:13" ht="17.25"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3:13" ht="17.25"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3:13" ht="17.25">
      <c r="L26" s="86"/>
      <c r="M26" s="86"/>
    </row>
    <row r="27" spans="3:13" ht="17.25">
      <c r="L27" s="86"/>
      <c r="M27" s="86"/>
    </row>
    <row r="42" spans="3:3" ht="15">
      <c r="C42" s="10"/>
    </row>
  </sheetData>
  <mergeCells count="1">
    <mergeCell ref="C2:K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view="pageLayout" topLeftCell="A10" zoomScaleNormal="100" workbookViewId="0">
      <selection activeCell="B8" sqref="B8"/>
    </sheetView>
  </sheetViews>
  <sheetFormatPr baseColWidth="10" defaultRowHeight="12.75"/>
  <cols>
    <col min="1" max="1" width="6.42578125" style="92" customWidth="1"/>
    <col min="2" max="2" width="17.140625" style="92" customWidth="1"/>
    <col min="3" max="3" width="16.5703125" style="92" hidden="1" customWidth="1"/>
    <col min="4" max="4" width="15.5703125" style="92" hidden="1" customWidth="1"/>
    <col min="5" max="5" width="10.42578125" style="92" customWidth="1"/>
    <col min="6" max="6" width="10.7109375" style="92" customWidth="1"/>
    <col min="7" max="7" width="11.42578125" style="92"/>
    <col min="8" max="8" width="5.7109375" style="93" customWidth="1"/>
    <col min="9" max="9" width="11.42578125" style="93"/>
    <col min="10" max="18" width="5.7109375" style="92" customWidth="1"/>
    <col min="19" max="16384" width="11.42578125" style="92"/>
  </cols>
  <sheetData>
    <row r="1" spans="2:12" ht="5.25" customHeight="1"/>
    <row r="2" spans="2:12" ht="27.75" customHeight="1"/>
    <row r="3" spans="2:12" ht="33" customHeight="1">
      <c r="B3" s="382" t="s">
        <v>162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2:12" ht="39" customHeight="1"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</row>
    <row r="5" spans="2:12" ht="30.75" customHeight="1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2:12" ht="12.75" customHeight="1" thickBot="1">
      <c r="B6" s="386"/>
      <c r="C6" s="386"/>
      <c r="D6" s="386"/>
      <c r="E6" s="386"/>
      <c r="F6" s="386"/>
      <c r="G6" s="386"/>
      <c r="H6" s="94"/>
      <c r="I6" s="94"/>
    </row>
    <row r="7" spans="2:12" ht="22.5" customHeight="1" thickBot="1">
      <c r="B7" s="387" t="s">
        <v>207</v>
      </c>
      <c r="C7" s="388"/>
      <c r="D7" s="388"/>
      <c r="E7" s="388"/>
      <c r="F7" s="388"/>
      <c r="G7" s="389"/>
      <c r="H7" s="95"/>
      <c r="I7" s="95"/>
    </row>
    <row r="8" spans="2:12" ht="3" customHeight="1" thickBot="1">
      <c r="B8" s="103"/>
      <c r="C8" s="104"/>
      <c r="D8" s="104"/>
      <c r="E8" s="104"/>
      <c r="F8" s="104"/>
      <c r="G8" s="105"/>
      <c r="H8" s="96"/>
      <c r="I8" s="96"/>
    </row>
    <row r="9" spans="2:12" s="93" customFormat="1" ht="26.25" customHeight="1" thickBot="1">
      <c r="B9" s="383" t="s">
        <v>27</v>
      </c>
      <c r="C9" s="384"/>
      <c r="D9" s="384"/>
      <c r="E9" s="384"/>
      <c r="F9" s="384"/>
      <c r="G9" s="385"/>
      <c r="H9" s="74"/>
      <c r="I9" s="74"/>
    </row>
    <row r="10" spans="2:12" ht="31.5" customHeight="1" thickBot="1">
      <c r="B10" s="175" t="s">
        <v>29</v>
      </c>
      <c r="C10" s="259" t="s">
        <v>23</v>
      </c>
      <c r="D10" s="260" t="s">
        <v>108</v>
      </c>
      <c r="E10" s="260" t="s">
        <v>25</v>
      </c>
      <c r="F10" s="261" t="s">
        <v>26</v>
      </c>
      <c r="G10" s="262" t="s">
        <v>5</v>
      </c>
      <c r="H10" s="17"/>
      <c r="I10" s="17"/>
    </row>
    <row r="11" spans="2:12" ht="24" customHeight="1">
      <c r="B11" s="263" t="s">
        <v>21</v>
      </c>
      <c r="C11" s="264"/>
      <c r="D11" s="264"/>
      <c r="E11" s="264">
        <v>8</v>
      </c>
      <c r="F11" s="264">
        <v>12</v>
      </c>
      <c r="G11" s="265">
        <f>Tabla8[[#This Row],[JUZGADO IV]]+Tabla8[[#This Row],[JUZGADO III]]+Tabla8[[#This Row],[COLEGIADO]]+Tabla8[[#This Row],[ASUNTOS INTERNOS]]</f>
        <v>20</v>
      </c>
      <c r="H11" s="96"/>
      <c r="I11" s="96"/>
    </row>
    <row r="12" spans="2:12" ht="24" customHeight="1">
      <c r="B12" s="266" t="s">
        <v>22</v>
      </c>
      <c r="C12" s="267"/>
      <c r="D12" s="267"/>
      <c r="E12" s="267">
        <v>4</v>
      </c>
      <c r="F12" s="267">
        <v>2</v>
      </c>
      <c r="G12" s="268">
        <f>Tabla8[[#This Row],[JUZGADO IV]]+Tabla8[[#This Row],[JUZGADO III]]+Tabla8[[#This Row],[ASUNTOS INTERNOS]]</f>
        <v>6</v>
      </c>
      <c r="H12" s="96"/>
      <c r="I12" s="96"/>
    </row>
    <row r="13" spans="2:12" ht="12" customHeight="1" thickBot="1">
      <c r="B13" s="269"/>
      <c r="C13" s="97"/>
      <c r="D13" s="97"/>
      <c r="E13" s="97"/>
      <c r="F13" s="97"/>
      <c r="G13" s="270"/>
      <c r="H13" s="96"/>
      <c r="I13" s="96"/>
    </row>
    <row r="14" spans="2:12" ht="24" customHeight="1">
      <c r="B14" s="295" t="s">
        <v>121</v>
      </c>
      <c r="C14" s="296" t="e">
        <f>C11+#REF!+C12</f>
        <v>#REF!</v>
      </c>
      <c r="D14" s="296" t="e">
        <f>D11+#REF!+D12</f>
        <v>#REF!</v>
      </c>
      <c r="E14" s="296">
        <f>E11+E12</f>
        <v>12</v>
      </c>
      <c r="F14" s="296">
        <f>F11+F12</f>
        <v>14</v>
      </c>
      <c r="G14" s="296">
        <f>G11+G12</f>
        <v>26</v>
      </c>
      <c r="H14" s="96"/>
      <c r="I14" s="96"/>
    </row>
    <row r="15" spans="2:12" ht="13.5" thickBot="1">
      <c r="B15" s="91"/>
    </row>
    <row r="16" spans="2:12" ht="22.5" customHeight="1" thickBot="1">
      <c r="B16" s="383" t="s">
        <v>28</v>
      </c>
      <c r="C16" s="384"/>
      <c r="D16" s="384"/>
      <c r="E16" s="384"/>
      <c r="F16" s="384"/>
      <c r="G16" s="385"/>
      <c r="H16" s="74"/>
      <c r="I16" s="74"/>
    </row>
    <row r="17" spans="2:9" ht="32.25" customHeight="1" thickBot="1">
      <c r="B17" s="271" t="s">
        <v>29</v>
      </c>
      <c r="C17" s="272" t="s">
        <v>23</v>
      </c>
      <c r="D17" s="273" t="s">
        <v>24</v>
      </c>
      <c r="E17" s="273" t="s">
        <v>25</v>
      </c>
      <c r="F17" s="274" t="s">
        <v>26</v>
      </c>
      <c r="G17" s="275" t="s">
        <v>5</v>
      </c>
      <c r="H17" s="17"/>
      <c r="I17" s="17"/>
    </row>
    <row r="18" spans="2:9" ht="0.75" customHeight="1" thickBot="1">
      <c r="B18" s="276"/>
      <c r="C18" s="97">
        <v>0</v>
      </c>
      <c r="D18" s="97"/>
      <c r="E18" s="97">
        <f t="shared" ref="E18" si="0">E15+E16</f>
        <v>0</v>
      </c>
      <c r="F18" s="97"/>
      <c r="G18" s="277">
        <f>Tabla9[[#This Row],[JUZGADO IV]]+Tabla9[[#This Row],[JUZGADO III]]+Tabla9[[#This Row],[JUZGADO I]]+Tabla9[[#This Row],[ASUNTOS INTERNOS]]</f>
        <v>0</v>
      </c>
    </row>
    <row r="19" spans="2:9" ht="24" customHeight="1">
      <c r="B19" s="278" t="s">
        <v>21</v>
      </c>
      <c r="C19" s="264"/>
      <c r="D19" s="264"/>
      <c r="E19" s="264">
        <v>3</v>
      </c>
      <c r="F19" s="264">
        <v>4</v>
      </c>
      <c r="G19" s="279">
        <f>Tabla9[[#This Row],[JUZGADO IV]]+Tabla9[[#This Row],[JUZGADO III]]+Tabla9[[#This Row],[JUZGADO I]]+Tabla9[[#This Row],[ASUNTOS INTERNOS]]</f>
        <v>7</v>
      </c>
      <c r="H19" s="96"/>
      <c r="I19" s="96"/>
    </row>
    <row r="20" spans="2:9" ht="24" customHeight="1">
      <c r="B20" s="280" t="s">
        <v>22</v>
      </c>
      <c r="C20" s="267"/>
      <c r="D20" s="267"/>
      <c r="E20" s="267">
        <v>2</v>
      </c>
      <c r="F20" s="267">
        <v>0</v>
      </c>
      <c r="G20" s="281">
        <f>Tabla9[[#This Row],[JUZGADO IV]]+Tabla9[[#This Row],[JUZGADO III]]+Tabla9[[#This Row],[JUZGADO I]]+Tabla9[[#This Row],[ASUNTOS INTERNOS]]</f>
        <v>2</v>
      </c>
      <c r="H20" s="96"/>
      <c r="I20" s="96"/>
    </row>
    <row r="21" spans="2:9" ht="7.5" customHeight="1" thickBot="1">
      <c r="G21" s="98"/>
    </row>
    <row r="22" spans="2:9" ht="24" customHeight="1" thickBot="1">
      <c r="B22" s="293" t="s">
        <v>122</v>
      </c>
      <c r="C22" s="294" t="e">
        <f>C19+#REF!+C20</f>
        <v>#REF!</v>
      </c>
      <c r="D22" s="294" t="e">
        <f>D19+#REF!+D20</f>
        <v>#REF!</v>
      </c>
      <c r="E22" s="294">
        <f>E19+E20</f>
        <v>5</v>
      </c>
      <c r="F22" s="294">
        <f>F19+F20</f>
        <v>4</v>
      </c>
      <c r="G22" s="294">
        <f>G19+G20</f>
        <v>9</v>
      </c>
      <c r="H22" s="96"/>
      <c r="I22" s="96"/>
    </row>
    <row r="23" spans="2:9" ht="7.5" customHeight="1"/>
    <row r="24" spans="2:9" hidden="1"/>
    <row r="29" spans="2:9" s="100" customFormat="1">
      <c r="B29" s="99"/>
      <c r="C29" s="99"/>
      <c r="D29" s="99"/>
      <c r="H29" s="101"/>
      <c r="I29" s="101"/>
    </row>
    <row r="30" spans="2:9" s="100" customFormat="1">
      <c r="B30" s="99"/>
      <c r="C30" s="381"/>
      <c r="D30" s="381"/>
      <c r="E30" s="381"/>
      <c r="H30" s="101"/>
      <c r="I30" s="101"/>
    </row>
    <row r="31" spans="2:9" s="100" customFormat="1">
      <c r="B31" s="99"/>
      <c r="C31" s="99"/>
      <c r="D31" s="99"/>
      <c r="E31" s="102"/>
      <c r="H31" s="101"/>
      <c r="I31" s="101"/>
    </row>
    <row r="32" spans="2:9" s="100" customFormat="1">
      <c r="B32" s="99"/>
      <c r="C32" s="99"/>
      <c r="D32" s="99"/>
      <c r="H32" s="101"/>
      <c r="I32" s="101"/>
    </row>
  </sheetData>
  <mergeCells count="6">
    <mergeCell ref="C30:E30"/>
    <mergeCell ref="B3:L5"/>
    <mergeCell ref="B9:G9"/>
    <mergeCell ref="B16:G16"/>
    <mergeCell ref="B6:G6"/>
    <mergeCell ref="B7:G7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showGridLines="0" view="pageLayout" topLeftCell="A4" zoomScaleNormal="100" workbookViewId="0">
      <selection activeCell="H14" sqref="H14"/>
    </sheetView>
  </sheetViews>
  <sheetFormatPr baseColWidth="10" defaultRowHeight="12.75"/>
  <cols>
    <col min="1" max="1" width="3.7109375" customWidth="1"/>
    <col min="2" max="2" width="22.42578125" customWidth="1"/>
    <col min="3" max="3" width="13" customWidth="1"/>
    <col min="4" max="4" width="16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2" spans="2:13" ht="47.25" customHeight="1"/>
    <row r="3" spans="2:13" ht="30" customHeight="1">
      <c r="B3" s="347" t="s">
        <v>163</v>
      </c>
      <c r="C3" s="347"/>
      <c r="D3" s="347"/>
      <c r="E3" s="347"/>
      <c r="F3" s="347"/>
      <c r="G3" s="347"/>
      <c r="H3" s="347"/>
      <c r="I3" s="347"/>
    </row>
    <row r="4" spans="2:13">
      <c r="B4" s="347"/>
      <c r="C4" s="347"/>
      <c r="D4" s="347"/>
      <c r="E4" s="347"/>
      <c r="F4" s="347"/>
      <c r="G4" s="347"/>
      <c r="H4" s="347"/>
      <c r="I4" s="347"/>
    </row>
    <row r="5" spans="2:13">
      <c r="B5" s="347"/>
      <c r="C5" s="347"/>
      <c r="D5" s="347"/>
      <c r="E5" s="347"/>
      <c r="F5" s="347"/>
      <c r="G5" s="347"/>
      <c r="H5" s="347"/>
      <c r="I5" s="347"/>
    </row>
    <row r="6" spans="2:13" ht="12.75" customHeight="1">
      <c r="C6" s="258"/>
      <c r="D6" s="258"/>
      <c r="E6" s="258"/>
      <c r="F6" s="258"/>
      <c r="G6" s="258"/>
      <c r="H6" s="258"/>
      <c r="I6" s="258"/>
    </row>
    <row r="7" spans="2:13" ht="13.5" thickBot="1"/>
    <row r="8" spans="2:13" s="76" customFormat="1" ht="24.75" customHeight="1" thickBot="1">
      <c r="C8" s="387" t="s">
        <v>178</v>
      </c>
      <c r="D8" s="389"/>
      <c r="E8" s="120"/>
      <c r="F8" s="120"/>
      <c r="H8" s="390"/>
      <c r="I8" s="390"/>
      <c r="J8" s="390"/>
      <c r="K8" s="390"/>
      <c r="L8" s="390"/>
      <c r="M8" s="390"/>
    </row>
    <row r="9" spans="2:13" ht="24" customHeight="1" thickBot="1">
      <c r="C9" s="297" t="s">
        <v>27</v>
      </c>
      <c r="D9" s="298" t="s">
        <v>28</v>
      </c>
      <c r="H9" s="109"/>
      <c r="I9" s="109"/>
      <c r="J9" s="109"/>
      <c r="K9" s="109"/>
      <c r="L9" s="109"/>
      <c r="M9" s="109"/>
    </row>
    <row r="10" spans="2:13" ht="18">
      <c r="B10" s="320" t="s">
        <v>30</v>
      </c>
      <c r="C10" s="115">
        <v>0</v>
      </c>
      <c r="D10" s="112"/>
      <c r="H10" s="109"/>
      <c r="I10" s="109"/>
      <c r="J10" s="109"/>
      <c r="K10" s="109"/>
      <c r="L10" s="109"/>
      <c r="M10" s="109"/>
    </row>
    <row r="11" spans="2:13" ht="8.25" customHeight="1">
      <c r="B11" s="321"/>
      <c r="C11" s="116"/>
      <c r="D11" s="113"/>
      <c r="H11" s="110"/>
      <c r="I11" s="111"/>
      <c r="J11" s="109"/>
      <c r="K11" s="109"/>
      <c r="L11" s="109"/>
      <c r="M11" s="109"/>
    </row>
    <row r="12" spans="2:13" ht="18">
      <c r="B12" s="321" t="s">
        <v>109</v>
      </c>
      <c r="C12" s="116">
        <v>2</v>
      </c>
      <c r="D12" s="113">
        <v>5</v>
      </c>
      <c r="H12" s="110"/>
      <c r="I12" s="111"/>
      <c r="J12" s="109"/>
      <c r="K12" s="109"/>
      <c r="L12" s="109"/>
      <c r="M12" s="109"/>
    </row>
    <row r="13" spans="2:13" ht="9" customHeight="1">
      <c r="B13" s="321"/>
      <c r="C13" s="116"/>
      <c r="D13" s="113"/>
      <c r="H13" s="110"/>
      <c r="I13" s="111"/>
      <c r="J13" s="109"/>
      <c r="K13" s="109"/>
      <c r="L13" s="109"/>
      <c r="M13" s="109"/>
    </row>
    <row r="14" spans="2:13" ht="18">
      <c r="B14" s="321" t="s">
        <v>22</v>
      </c>
      <c r="C14" s="116"/>
      <c r="D14" s="113">
        <v>4</v>
      </c>
      <c r="H14" s="110"/>
      <c r="I14" s="111"/>
      <c r="J14" s="109"/>
      <c r="K14" s="109"/>
      <c r="L14" s="109"/>
      <c r="M14" s="109"/>
    </row>
    <row r="15" spans="2:13" ht="3.75" customHeight="1">
      <c r="B15" s="322"/>
      <c r="C15" s="146"/>
      <c r="D15" s="147"/>
      <c r="H15" s="110"/>
      <c r="I15" s="111"/>
      <c r="J15" s="109"/>
      <c r="K15" s="109"/>
      <c r="L15" s="109"/>
      <c r="M15" s="109"/>
    </row>
    <row r="16" spans="2:13" ht="30.75">
      <c r="B16" s="322" t="s">
        <v>145</v>
      </c>
      <c r="C16" s="146"/>
      <c r="D16" s="147"/>
      <c r="H16" s="110"/>
      <c r="I16" s="111"/>
      <c r="J16" s="109"/>
      <c r="K16" s="109"/>
      <c r="L16" s="109"/>
      <c r="M16" s="109"/>
    </row>
    <row r="17" spans="2:13" ht="9.75" customHeight="1" thickBot="1">
      <c r="B17" s="77"/>
      <c r="C17" s="117"/>
      <c r="D17" s="114"/>
      <c r="H17" s="110"/>
      <c r="I17" s="111"/>
      <c r="J17" s="109"/>
      <c r="K17" s="109"/>
      <c r="L17" s="109"/>
      <c r="M17" s="109"/>
    </row>
    <row r="18" spans="2:13" ht="16.5" thickBot="1">
      <c r="B18" s="16" t="s">
        <v>5</v>
      </c>
      <c r="C18" s="118">
        <f>SUM(C10:C17)</f>
        <v>2</v>
      </c>
      <c r="D18" s="119">
        <f>SUM(D10:D17)</f>
        <v>9</v>
      </c>
      <c r="H18" s="109"/>
      <c r="I18" s="111"/>
      <c r="J18" s="109"/>
      <c r="K18" s="109"/>
      <c r="L18" s="109"/>
      <c r="M18" s="109"/>
    </row>
    <row r="19" spans="2:13" ht="15.75">
      <c r="C19" s="78"/>
      <c r="H19" s="109"/>
      <c r="I19" s="111"/>
      <c r="J19" s="109"/>
      <c r="K19" s="109"/>
      <c r="L19" s="109"/>
      <c r="M19" s="109"/>
    </row>
    <row r="20" spans="2:13">
      <c r="H20" s="109"/>
      <c r="I20" s="109"/>
      <c r="J20" s="109"/>
      <c r="K20" s="109"/>
      <c r="L20" s="109"/>
      <c r="M20" s="109"/>
    </row>
    <row r="21" spans="2:13" ht="15.75">
      <c r="C21" s="79"/>
      <c r="H21" s="109"/>
      <c r="I21" s="111"/>
      <c r="J21" s="109"/>
      <c r="K21" s="109"/>
      <c r="L21" s="109"/>
      <c r="M21" s="109"/>
    </row>
    <row r="22" spans="2:13">
      <c r="H22" s="109"/>
      <c r="I22" s="109"/>
      <c r="J22" s="109"/>
      <c r="K22" s="109"/>
      <c r="L22" s="109"/>
      <c r="M22" s="109"/>
    </row>
    <row r="26" spans="2:13" ht="21.75" customHeight="1"/>
    <row r="27" spans="2:13" hidden="1"/>
    <row r="28" spans="2:13" hidden="1"/>
  </sheetData>
  <mergeCells count="3">
    <mergeCell ref="C8:D8"/>
    <mergeCell ref="H8:M8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view="pageLayout" zoomScale="75" zoomScaleNormal="50" zoomScaleSheetLayoutView="75" zoomScalePageLayoutView="75" workbookViewId="0">
      <selection activeCell="C20" sqref="C20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1" spans="1:17" ht="27.75" customHeight="1"/>
    <row r="2" spans="1:17" ht="36.75" customHeight="1">
      <c r="B2" s="351" t="s">
        <v>169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7" ht="41.25" customHeight="1"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7" ht="15" customHeight="1">
      <c r="A4" s="226"/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</row>
    <row r="5" spans="1:17" ht="1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7" ht="13.5" customHeight="1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72"/>
      <c r="M6" s="72"/>
      <c r="N6" s="72"/>
      <c r="O6" s="72"/>
      <c r="P6" s="72"/>
      <c r="Q6" s="72"/>
    </row>
    <row r="8" spans="1:17" ht="11.1" customHeight="1">
      <c r="B8" s="4"/>
      <c r="C8" s="4"/>
      <c r="D8" s="4"/>
    </row>
    <row r="9" spans="1:17" ht="36" customHeight="1">
      <c r="B9" s="148" t="s">
        <v>13</v>
      </c>
      <c r="C9" s="224" t="s">
        <v>166</v>
      </c>
      <c r="D9" s="225" t="s">
        <v>167</v>
      </c>
    </row>
    <row r="10" spans="1:17" ht="30.95" customHeight="1">
      <c r="B10" s="149" t="s">
        <v>11</v>
      </c>
      <c r="C10" s="194">
        <v>1</v>
      </c>
      <c r="D10" s="179">
        <v>0</v>
      </c>
    </row>
    <row r="11" spans="1:17" ht="30.95" customHeight="1">
      <c r="B11" s="149" t="s">
        <v>113</v>
      </c>
      <c r="C11" s="195">
        <v>0</v>
      </c>
      <c r="D11" s="179">
        <v>2</v>
      </c>
    </row>
    <row r="12" spans="1:17" ht="30.95" customHeight="1">
      <c r="B12" s="149" t="s">
        <v>12</v>
      </c>
      <c r="C12" s="195">
        <v>21</v>
      </c>
      <c r="D12" s="179">
        <v>21</v>
      </c>
    </row>
    <row r="13" spans="1:17" ht="37.5" customHeight="1">
      <c r="B13" s="149" t="s">
        <v>10</v>
      </c>
      <c r="C13" s="195">
        <v>42</v>
      </c>
      <c r="D13" s="179">
        <v>43</v>
      </c>
    </row>
    <row r="14" spans="1:17" ht="39.75" customHeight="1">
      <c r="B14" s="149" t="s">
        <v>9</v>
      </c>
      <c r="C14" s="195">
        <v>65</v>
      </c>
      <c r="D14" s="179">
        <v>78</v>
      </c>
    </row>
    <row r="15" spans="1:17" ht="30.95" customHeight="1" thickBot="1">
      <c r="B15" s="150" t="s">
        <v>110</v>
      </c>
      <c r="C15" s="196">
        <v>170</v>
      </c>
      <c r="D15" s="181">
        <v>205</v>
      </c>
    </row>
    <row r="16" spans="1:17" ht="6.75" customHeight="1" thickBot="1">
      <c r="B16" s="178"/>
      <c r="C16" s="192"/>
      <c r="D16" s="197"/>
    </row>
    <row r="17" spans="2:4" ht="30.95" customHeight="1">
      <c r="B17" s="151" t="s">
        <v>5</v>
      </c>
      <c r="C17" s="193">
        <f>SUM(C10:C16)</f>
        <v>299</v>
      </c>
      <c r="D17" s="198">
        <f>SUM(D10:D16)</f>
        <v>349</v>
      </c>
    </row>
    <row r="18" spans="2:4" ht="11.1" customHeight="1"/>
    <row r="19" spans="2:4" ht="11.1" customHeight="1"/>
    <row r="21" spans="2:4">
      <c r="B21" s="6"/>
    </row>
    <row r="22" spans="2:4">
      <c r="B22" s="350"/>
      <c r="C22" s="350"/>
      <c r="D22" s="350"/>
    </row>
    <row r="23" spans="2:4">
      <c r="B23" s="350"/>
      <c r="C23" s="350"/>
      <c r="D23" s="350"/>
    </row>
    <row r="24" spans="2:4" ht="18.75">
      <c r="B24" s="220"/>
      <c r="C24" s="348"/>
      <c r="D24" s="348"/>
    </row>
    <row r="25" spans="2:4" ht="18.75">
      <c r="B25" s="220"/>
      <c r="C25" s="348"/>
      <c r="D25" s="348"/>
    </row>
    <row r="26" spans="2:4" ht="18.75">
      <c r="B26" s="220"/>
      <c r="C26" s="348"/>
      <c r="D26" s="348"/>
    </row>
    <row r="27" spans="2:4" ht="18.75">
      <c r="B27" s="220"/>
      <c r="C27" s="348"/>
      <c r="D27" s="348"/>
    </row>
    <row r="28" spans="2:4" ht="18.75">
      <c r="B28" s="220"/>
      <c r="C28" s="348"/>
      <c r="D28" s="348"/>
    </row>
    <row r="29" spans="2:4" ht="18.75">
      <c r="B29" s="220"/>
      <c r="C29" s="348"/>
      <c r="D29" s="348"/>
    </row>
    <row r="30" spans="2:4" ht="18.75">
      <c r="B30" s="220"/>
      <c r="C30" s="348"/>
      <c r="D30" s="348"/>
    </row>
    <row r="31" spans="2:4" ht="18.75">
      <c r="B31" s="220"/>
      <c r="C31" s="348"/>
      <c r="D31" s="348"/>
    </row>
    <row r="32" spans="2:4" ht="18.75">
      <c r="B32" s="220"/>
      <c r="C32" s="348"/>
      <c r="D32" s="348"/>
    </row>
    <row r="33" spans="2:4" ht="18.75">
      <c r="B33" s="220"/>
      <c r="C33" s="348"/>
      <c r="D33" s="348"/>
    </row>
    <row r="34" spans="2:4" ht="18.75">
      <c r="B34" s="220"/>
      <c r="C34" s="348"/>
      <c r="D34" s="348"/>
    </row>
    <row r="35" spans="2:4" ht="15.75">
      <c r="B35" s="7"/>
      <c r="C35" s="349"/>
      <c r="D35" s="349"/>
    </row>
  </sheetData>
  <mergeCells count="14">
    <mergeCell ref="B22:D23"/>
    <mergeCell ref="C24:D24"/>
    <mergeCell ref="C25:D25"/>
    <mergeCell ref="C26:D26"/>
    <mergeCell ref="B2:L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topLeftCell="A7" zoomScale="75" zoomScaleNormal="50" zoomScaleSheetLayoutView="75" zoomScalePageLayoutView="75" workbookViewId="0">
      <selection activeCell="D12" sqref="D12:D14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 ht="27" customHeight="1">
      <c r="F1" s="90"/>
    </row>
    <row r="2" spans="2:12" ht="18" customHeight="1"/>
    <row r="3" spans="2:12" ht="15" customHeight="1">
      <c r="B3" s="352" t="s">
        <v>154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</row>
    <row r="4" spans="2:12" ht="34.5" customHeight="1"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2:12" ht="15" customHeight="1"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10" spans="2:12">
      <c r="B10" s="8" t="s">
        <v>8</v>
      </c>
      <c r="C10" s="5"/>
      <c r="D10" s="5"/>
    </row>
    <row r="11" spans="2:12" ht="36" customHeight="1">
      <c r="B11" s="152" t="s">
        <v>0</v>
      </c>
      <c r="C11" s="224" t="s">
        <v>166</v>
      </c>
      <c r="D11" s="225" t="s">
        <v>167</v>
      </c>
    </row>
    <row r="12" spans="2:12" ht="30.95" customHeight="1">
      <c r="B12" s="149" t="s">
        <v>14</v>
      </c>
      <c r="C12" s="316">
        <v>16</v>
      </c>
      <c r="D12" s="199">
        <v>9</v>
      </c>
    </row>
    <row r="13" spans="2:12" ht="30.95" customHeight="1">
      <c r="B13" s="149" t="s">
        <v>15</v>
      </c>
      <c r="C13" s="316">
        <v>17</v>
      </c>
      <c r="D13" s="199">
        <v>22</v>
      </c>
    </row>
    <row r="14" spans="2:12" ht="30.95" customHeight="1">
      <c r="B14" s="149" t="s">
        <v>16</v>
      </c>
      <c r="C14" s="316">
        <v>1</v>
      </c>
      <c r="D14" s="199">
        <v>1</v>
      </c>
    </row>
    <row r="15" spans="2:12" ht="13.5" customHeight="1">
      <c r="B15" s="153"/>
      <c r="C15" s="202"/>
      <c r="D15" s="200"/>
    </row>
    <row r="16" spans="2:12" ht="30.95" customHeight="1">
      <c r="B16" s="154" t="s">
        <v>5</v>
      </c>
      <c r="C16" s="203">
        <f>C12+C13</f>
        <v>33</v>
      </c>
      <c r="D16" s="201">
        <f>D12+D13</f>
        <v>31</v>
      </c>
    </row>
    <row r="20" spans="2:2" ht="15.75">
      <c r="B20" s="58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showGridLines="0" view="pageLayout" topLeftCell="A13" zoomScale="75" zoomScaleNormal="50" zoomScaleSheetLayoutView="75" zoomScalePageLayoutView="75" workbookViewId="0">
      <selection activeCell="D14" sqref="D14:D16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2" spans="2:12" ht="24.75" customHeight="1"/>
    <row r="4" spans="2:12" ht="15" customHeight="1">
      <c r="B4" s="352" t="s">
        <v>155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2:12" ht="21" customHeight="1"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</row>
    <row r="6" spans="2:12" ht="18" customHeight="1"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</row>
    <row r="12" spans="2:12">
      <c r="B12" s="8" t="s">
        <v>8</v>
      </c>
      <c r="C12" s="5"/>
      <c r="D12" s="5"/>
    </row>
    <row r="13" spans="2:12" ht="36" customHeight="1">
      <c r="B13" s="152" t="s">
        <v>0</v>
      </c>
      <c r="C13" s="224" t="s">
        <v>166</v>
      </c>
      <c r="D13" s="225" t="s">
        <v>167</v>
      </c>
    </row>
    <row r="14" spans="2:12" ht="30.95" customHeight="1">
      <c r="B14" s="149" t="s">
        <v>14</v>
      </c>
      <c r="C14" s="316">
        <v>7</v>
      </c>
      <c r="D14" s="179">
        <v>7</v>
      </c>
    </row>
    <row r="15" spans="2:12" ht="30.95" customHeight="1">
      <c r="B15" s="149" t="s">
        <v>15</v>
      </c>
      <c r="C15" s="316">
        <v>7</v>
      </c>
      <c r="D15" s="179">
        <v>0</v>
      </c>
    </row>
    <row r="16" spans="2:12" ht="30.95" customHeight="1">
      <c r="B16" s="149" t="s">
        <v>16</v>
      </c>
      <c r="C16" s="316">
        <v>0</v>
      </c>
      <c r="D16" s="179">
        <v>0</v>
      </c>
    </row>
    <row r="17" spans="2:4" ht="13.5" customHeight="1">
      <c r="B17" s="153"/>
      <c r="C17" s="204"/>
      <c r="D17" s="180"/>
    </row>
    <row r="18" spans="2:4" ht="30.95" customHeight="1">
      <c r="B18" s="154" t="s">
        <v>5</v>
      </c>
      <c r="C18" s="205">
        <f>C14+C15</f>
        <v>14</v>
      </c>
      <c r="D18" s="181">
        <f>D14+D15</f>
        <v>7</v>
      </c>
    </row>
    <row r="43" spans="2:2">
      <c r="B43" s="6"/>
    </row>
  </sheetData>
  <mergeCells count="1">
    <mergeCell ref="B4:L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view="pageLayout" topLeftCell="A26" zoomScaleNormal="50" zoomScaleSheetLayoutView="75" workbookViewId="0">
      <selection activeCell="G10" sqref="G10:G32"/>
    </sheetView>
  </sheetViews>
  <sheetFormatPr baseColWidth="10" defaultRowHeight="12.75"/>
  <cols>
    <col min="1" max="1" width="7.85546875" style="18" customWidth="1"/>
    <col min="2" max="2" width="21.85546875" style="18" customWidth="1"/>
    <col min="3" max="3" width="16" style="18" customWidth="1"/>
    <col min="4" max="6" width="17.7109375" style="18" customWidth="1"/>
    <col min="7" max="7" width="15.42578125" style="18" customWidth="1"/>
    <col min="8" max="8" width="19.7109375" style="18" customWidth="1"/>
    <col min="9" max="258" width="11.42578125" style="18"/>
    <col min="259" max="259" width="38.42578125" style="18" customWidth="1"/>
    <col min="260" max="264" width="19.7109375" style="18" customWidth="1"/>
    <col min="265" max="514" width="11.42578125" style="18"/>
    <col min="515" max="515" width="38.42578125" style="18" customWidth="1"/>
    <col min="516" max="520" width="19.7109375" style="18" customWidth="1"/>
    <col min="521" max="770" width="11.42578125" style="18"/>
    <col min="771" max="771" width="38.42578125" style="18" customWidth="1"/>
    <col min="772" max="776" width="19.7109375" style="18" customWidth="1"/>
    <col min="777" max="1026" width="11.42578125" style="18"/>
    <col min="1027" max="1027" width="38.42578125" style="18" customWidth="1"/>
    <col min="1028" max="1032" width="19.7109375" style="18" customWidth="1"/>
    <col min="1033" max="1282" width="11.42578125" style="18"/>
    <col min="1283" max="1283" width="38.42578125" style="18" customWidth="1"/>
    <col min="1284" max="1288" width="19.7109375" style="18" customWidth="1"/>
    <col min="1289" max="1538" width="11.42578125" style="18"/>
    <col min="1539" max="1539" width="38.42578125" style="18" customWidth="1"/>
    <col min="1540" max="1544" width="19.7109375" style="18" customWidth="1"/>
    <col min="1545" max="1794" width="11.42578125" style="18"/>
    <col min="1795" max="1795" width="38.42578125" style="18" customWidth="1"/>
    <col min="1796" max="1800" width="19.7109375" style="18" customWidth="1"/>
    <col min="1801" max="2050" width="11.42578125" style="18"/>
    <col min="2051" max="2051" width="38.42578125" style="18" customWidth="1"/>
    <col min="2052" max="2056" width="19.7109375" style="18" customWidth="1"/>
    <col min="2057" max="2306" width="11.42578125" style="18"/>
    <col min="2307" max="2307" width="38.42578125" style="18" customWidth="1"/>
    <col min="2308" max="2312" width="19.7109375" style="18" customWidth="1"/>
    <col min="2313" max="2562" width="11.42578125" style="18"/>
    <col min="2563" max="2563" width="38.42578125" style="18" customWidth="1"/>
    <col min="2564" max="2568" width="19.7109375" style="18" customWidth="1"/>
    <col min="2569" max="2818" width="11.42578125" style="18"/>
    <col min="2819" max="2819" width="38.42578125" style="18" customWidth="1"/>
    <col min="2820" max="2824" width="19.7109375" style="18" customWidth="1"/>
    <col min="2825" max="3074" width="11.42578125" style="18"/>
    <col min="3075" max="3075" width="38.42578125" style="18" customWidth="1"/>
    <col min="3076" max="3080" width="19.7109375" style="18" customWidth="1"/>
    <col min="3081" max="3330" width="11.42578125" style="18"/>
    <col min="3331" max="3331" width="38.42578125" style="18" customWidth="1"/>
    <col min="3332" max="3336" width="19.7109375" style="18" customWidth="1"/>
    <col min="3337" max="3586" width="11.42578125" style="18"/>
    <col min="3587" max="3587" width="38.42578125" style="18" customWidth="1"/>
    <col min="3588" max="3592" width="19.7109375" style="18" customWidth="1"/>
    <col min="3593" max="3842" width="11.42578125" style="18"/>
    <col min="3843" max="3843" width="38.42578125" style="18" customWidth="1"/>
    <col min="3844" max="3848" width="19.7109375" style="18" customWidth="1"/>
    <col min="3849" max="4098" width="11.42578125" style="18"/>
    <col min="4099" max="4099" width="38.42578125" style="18" customWidth="1"/>
    <col min="4100" max="4104" width="19.7109375" style="18" customWidth="1"/>
    <col min="4105" max="4354" width="11.42578125" style="18"/>
    <col min="4355" max="4355" width="38.42578125" style="18" customWidth="1"/>
    <col min="4356" max="4360" width="19.7109375" style="18" customWidth="1"/>
    <col min="4361" max="4610" width="11.42578125" style="18"/>
    <col min="4611" max="4611" width="38.42578125" style="18" customWidth="1"/>
    <col min="4612" max="4616" width="19.7109375" style="18" customWidth="1"/>
    <col min="4617" max="4866" width="11.42578125" style="18"/>
    <col min="4867" max="4867" width="38.42578125" style="18" customWidth="1"/>
    <col min="4868" max="4872" width="19.7109375" style="18" customWidth="1"/>
    <col min="4873" max="5122" width="11.42578125" style="18"/>
    <col min="5123" max="5123" width="38.42578125" style="18" customWidth="1"/>
    <col min="5124" max="5128" width="19.7109375" style="18" customWidth="1"/>
    <col min="5129" max="5378" width="11.42578125" style="18"/>
    <col min="5379" max="5379" width="38.42578125" style="18" customWidth="1"/>
    <col min="5380" max="5384" width="19.7109375" style="18" customWidth="1"/>
    <col min="5385" max="5634" width="11.42578125" style="18"/>
    <col min="5635" max="5635" width="38.42578125" style="18" customWidth="1"/>
    <col min="5636" max="5640" width="19.7109375" style="18" customWidth="1"/>
    <col min="5641" max="5890" width="11.42578125" style="18"/>
    <col min="5891" max="5891" width="38.42578125" style="18" customWidth="1"/>
    <col min="5892" max="5896" width="19.7109375" style="18" customWidth="1"/>
    <col min="5897" max="6146" width="11.42578125" style="18"/>
    <col min="6147" max="6147" width="38.42578125" style="18" customWidth="1"/>
    <col min="6148" max="6152" width="19.7109375" style="18" customWidth="1"/>
    <col min="6153" max="6402" width="11.42578125" style="18"/>
    <col min="6403" max="6403" width="38.42578125" style="18" customWidth="1"/>
    <col min="6404" max="6408" width="19.7109375" style="18" customWidth="1"/>
    <col min="6409" max="6658" width="11.42578125" style="18"/>
    <col min="6659" max="6659" width="38.42578125" style="18" customWidth="1"/>
    <col min="6660" max="6664" width="19.7109375" style="18" customWidth="1"/>
    <col min="6665" max="6914" width="11.42578125" style="18"/>
    <col min="6915" max="6915" width="38.42578125" style="18" customWidth="1"/>
    <col min="6916" max="6920" width="19.7109375" style="18" customWidth="1"/>
    <col min="6921" max="7170" width="11.42578125" style="18"/>
    <col min="7171" max="7171" width="38.42578125" style="18" customWidth="1"/>
    <col min="7172" max="7176" width="19.7109375" style="18" customWidth="1"/>
    <col min="7177" max="7426" width="11.42578125" style="18"/>
    <col min="7427" max="7427" width="38.42578125" style="18" customWidth="1"/>
    <col min="7428" max="7432" width="19.7109375" style="18" customWidth="1"/>
    <col min="7433" max="7682" width="11.42578125" style="18"/>
    <col min="7683" max="7683" width="38.42578125" style="18" customWidth="1"/>
    <col min="7684" max="7688" width="19.7109375" style="18" customWidth="1"/>
    <col min="7689" max="7938" width="11.42578125" style="18"/>
    <col min="7939" max="7939" width="38.42578125" style="18" customWidth="1"/>
    <col min="7940" max="7944" width="19.7109375" style="18" customWidth="1"/>
    <col min="7945" max="8194" width="11.42578125" style="18"/>
    <col min="8195" max="8195" width="38.42578125" style="18" customWidth="1"/>
    <col min="8196" max="8200" width="19.7109375" style="18" customWidth="1"/>
    <col min="8201" max="8450" width="11.42578125" style="18"/>
    <col min="8451" max="8451" width="38.42578125" style="18" customWidth="1"/>
    <col min="8452" max="8456" width="19.7109375" style="18" customWidth="1"/>
    <col min="8457" max="8706" width="11.42578125" style="18"/>
    <col min="8707" max="8707" width="38.42578125" style="18" customWidth="1"/>
    <col min="8708" max="8712" width="19.7109375" style="18" customWidth="1"/>
    <col min="8713" max="8962" width="11.42578125" style="18"/>
    <col min="8963" max="8963" width="38.42578125" style="18" customWidth="1"/>
    <col min="8964" max="8968" width="19.7109375" style="18" customWidth="1"/>
    <col min="8969" max="9218" width="11.42578125" style="18"/>
    <col min="9219" max="9219" width="38.42578125" style="18" customWidth="1"/>
    <col min="9220" max="9224" width="19.7109375" style="18" customWidth="1"/>
    <col min="9225" max="9474" width="11.42578125" style="18"/>
    <col min="9475" max="9475" width="38.42578125" style="18" customWidth="1"/>
    <col min="9476" max="9480" width="19.7109375" style="18" customWidth="1"/>
    <col min="9481" max="9730" width="11.42578125" style="18"/>
    <col min="9731" max="9731" width="38.42578125" style="18" customWidth="1"/>
    <col min="9732" max="9736" width="19.7109375" style="18" customWidth="1"/>
    <col min="9737" max="9986" width="11.42578125" style="18"/>
    <col min="9987" max="9987" width="38.42578125" style="18" customWidth="1"/>
    <col min="9988" max="9992" width="19.7109375" style="18" customWidth="1"/>
    <col min="9993" max="10242" width="11.42578125" style="18"/>
    <col min="10243" max="10243" width="38.42578125" style="18" customWidth="1"/>
    <col min="10244" max="10248" width="19.7109375" style="18" customWidth="1"/>
    <col min="10249" max="10498" width="11.42578125" style="18"/>
    <col min="10499" max="10499" width="38.42578125" style="18" customWidth="1"/>
    <col min="10500" max="10504" width="19.7109375" style="18" customWidth="1"/>
    <col min="10505" max="10754" width="11.42578125" style="18"/>
    <col min="10755" max="10755" width="38.42578125" style="18" customWidth="1"/>
    <col min="10756" max="10760" width="19.7109375" style="18" customWidth="1"/>
    <col min="10761" max="11010" width="11.42578125" style="18"/>
    <col min="11011" max="11011" width="38.42578125" style="18" customWidth="1"/>
    <col min="11012" max="11016" width="19.7109375" style="18" customWidth="1"/>
    <col min="11017" max="11266" width="11.42578125" style="18"/>
    <col min="11267" max="11267" width="38.42578125" style="18" customWidth="1"/>
    <col min="11268" max="11272" width="19.7109375" style="18" customWidth="1"/>
    <col min="11273" max="11522" width="11.42578125" style="18"/>
    <col min="11523" max="11523" width="38.42578125" style="18" customWidth="1"/>
    <col min="11524" max="11528" width="19.7109375" style="18" customWidth="1"/>
    <col min="11529" max="11778" width="11.42578125" style="18"/>
    <col min="11779" max="11779" width="38.42578125" style="18" customWidth="1"/>
    <col min="11780" max="11784" width="19.7109375" style="18" customWidth="1"/>
    <col min="11785" max="12034" width="11.42578125" style="18"/>
    <col min="12035" max="12035" width="38.42578125" style="18" customWidth="1"/>
    <col min="12036" max="12040" width="19.7109375" style="18" customWidth="1"/>
    <col min="12041" max="12290" width="11.42578125" style="18"/>
    <col min="12291" max="12291" width="38.42578125" style="18" customWidth="1"/>
    <col min="12292" max="12296" width="19.7109375" style="18" customWidth="1"/>
    <col min="12297" max="12546" width="11.42578125" style="18"/>
    <col min="12547" max="12547" width="38.42578125" style="18" customWidth="1"/>
    <col min="12548" max="12552" width="19.7109375" style="18" customWidth="1"/>
    <col min="12553" max="12802" width="11.42578125" style="18"/>
    <col min="12803" max="12803" width="38.42578125" style="18" customWidth="1"/>
    <col min="12804" max="12808" width="19.7109375" style="18" customWidth="1"/>
    <col min="12809" max="13058" width="11.42578125" style="18"/>
    <col min="13059" max="13059" width="38.42578125" style="18" customWidth="1"/>
    <col min="13060" max="13064" width="19.7109375" style="18" customWidth="1"/>
    <col min="13065" max="13314" width="11.42578125" style="18"/>
    <col min="13315" max="13315" width="38.42578125" style="18" customWidth="1"/>
    <col min="13316" max="13320" width="19.7109375" style="18" customWidth="1"/>
    <col min="13321" max="13570" width="11.42578125" style="18"/>
    <col min="13571" max="13571" width="38.42578125" style="18" customWidth="1"/>
    <col min="13572" max="13576" width="19.7109375" style="18" customWidth="1"/>
    <col min="13577" max="13826" width="11.42578125" style="18"/>
    <col min="13827" max="13827" width="38.42578125" style="18" customWidth="1"/>
    <col min="13828" max="13832" width="19.7109375" style="18" customWidth="1"/>
    <col min="13833" max="14082" width="11.42578125" style="18"/>
    <col min="14083" max="14083" width="38.42578125" style="18" customWidth="1"/>
    <col min="14084" max="14088" width="19.7109375" style="18" customWidth="1"/>
    <col min="14089" max="14338" width="11.42578125" style="18"/>
    <col min="14339" max="14339" width="38.42578125" style="18" customWidth="1"/>
    <col min="14340" max="14344" width="19.7109375" style="18" customWidth="1"/>
    <col min="14345" max="14594" width="11.42578125" style="18"/>
    <col min="14595" max="14595" width="38.42578125" style="18" customWidth="1"/>
    <col min="14596" max="14600" width="19.7109375" style="18" customWidth="1"/>
    <col min="14601" max="14850" width="11.42578125" style="18"/>
    <col min="14851" max="14851" width="38.42578125" style="18" customWidth="1"/>
    <col min="14852" max="14856" width="19.7109375" style="18" customWidth="1"/>
    <col min="14857" max="15106" width="11.42578125" style="18"/>
    <col min="15107" max="15107" width="38.42578125" style="18" customWidth="1"/>
    <col min="15108" max="15112" width="19.7109375" style="18" customWidth="1"/>
    <col min="15113" max="15362" width="11.42578125" style="18"/>
    <col min="15363" max="15363" width="38.42578125" style="18" customWidth="1"/>
    <col min="15364" max="15368" width="19.7109375" style="18" customWidth="1"/>
    <col min="15369" max="15618" width="11.42578125" style="18"/>
    <col min="15619" max="15619" width="38.42578125" style="18" customWidth="1"/>
    <col min="15620" max="15624" width="19.7109375" style="18" customWidth="1"/>
    <col min="15625" max="15874" width="11.42578125" style="18"/>
    <col min="15875" max="15875" width="38.42578125" style="18" customWidth="1"/>
    <col min="15876" max="15880" width="19.7109375" style="18" customWidth="1"/>
    <col min="15881" max="16130" width="11.42578125" style="18"/>
    <col min="16131" max="16131" width="38.42578125" style="18" customWidth="1"/>
    <col min="16132" max="16136" width="19.7109375" style="18" customWidth="1"/>
    <col min="16137" max="16384" width="11.42578125" style="18"/>
  </cols>
  <sheetData>
    <row r="1" spans="1:10" ht="38.25" customHeight="1"/>
    <row r="2" spans="1:10" ht="12.75" customHeight="1">
      <c r="B2" s="354" t="s">
        <v>205</v>
      </c>
      <c r="C2" s="354"/>
      <c r="D2" s="354"/>
      <c r="E2" s="354"/>
      <c r="F2" s="354"/>
      <c r="G2" s="354"/>
      <c r="H2" s="354"/>
      <c r="I2" s="227"/>
      <c r="J2" s="227"/>
    </row>
    <row r="3" spans="1:10" ht="18" customHeight="1">
      <c r="B3" s="354"/>
      <c r="C3" s="354"/>
      <c r="D3" s="354"/>
      <c r="E3" s="354"/>
      <c r="F3" s="354"/>
      <c r="G3" s="354"/>
      <c r="H3" s="354"/>
      <c r="I3" s="227"/>
      <c r="J3" s="227"/>
    </row>
    <row r="4" spans="1:10" ht="15.75" customHeight="1">
      <c r="A4" s="228"/>
      <c r="B4" s="354"/>
      <c r="C4" s="354"/>
      <c r="D4" s="354"/>
      <c r="E4" s="354"/>
      <c r="F4" s="354"/>
      <c r="G4" s="354"/>
      <c r="H4" s="354"/>
      <c r="I4" s="227"/>
      <c r="J4" s="227"/>
    </row>
    <row r="5" spans="1:10" ht="22.5" customHeight="1">
      <c r="A5" s="228"/>
      <c r="B5" s="228"/>
      <c r="C5" s="228"/>
      <c r="D5" s="228"/>
      <c r="E5" s="228"/>
      <c r="F5" s="228"/>
      <c r="G5" s="228"/>
      <c r="H5" s="228"/>
      <c r="I5" s="227"/>
      <c r="J5" s="227"/>
    </row>
    <row r="6" spans="1:10" ht="12.75" customHeight="1">
      <c r="A6" s="227"/>
      <c r="B6" s="227"/>
      <c r="C6" s="227"/>
      <c r="D6" s="227"/>
      <c r="E6" s="227"/>
      <c r="F6" s="227"/>
      <c r="G6" s="227"/>
      <c r="H6" s="227"/>
      <c r="I6" s="227"/>
      <c r="J6" s="227"/>
    </row>
    <row r="9" spans="1:10" ht="33" customHeight="1" thickBot="1">
      <c r="B9" s="121" t="s">
        <v>58</v>
      </c>
      <c r="C9" s="122" t="s">
        <v>1</v>
      </c>
      <c r="D9" s="122" t="s">
        <v>2</v>
      </c>
      <c r="E9" s="122" t="s">
        <v>3</v>
      </c>
      <c r="F9" s="122" t="s">
        <v>32</v>
      </c>
      <c r="G9" s="123" t="s">
        <v>17</v>
      </c>
    </row>
    <row r="10" spans="1:10" ht="23.25" customHeight="1">
      <c r="B10" s="231" t="s">
        <v>59</v>
      </c>
      <c r="C10" s="124">
        <v>42</v>
      </c>
      <c r="D10" s="124">
        <v>1</v>
      </c>
      <c r="E10" s="124">
        <v>0</v>
      </c>
      <c r="F10" s="124">
        <v>0</v>
      </c>
      <c r="G10" s="124">
        <f t="shared" ref="G10:G25" si="0">SUM(C10:F10)</f>
        <v>43</v>
      </c>
    </row>
    <row r="11" spans="1:10" ht="22.5" customHeight="1">
      <c r="B11" s="232" t="s">
        <v>60</v>
      </c>
      <c r="C11" s="125">
        <v>83</v>
      </c>
      <c r="D11" s="125">
        <v>1</v>
      </c>
      <c r="E11" s="125">
        <v>2</v>
      </c>
      <c r="F11" s="125">
        <v>1</v>
      </c>
      <c r="G11" s="126">
        <f t="shared" si="0"/>
        <v>87</v>
      </c>
      <c r="H11" s="19"/>
    </row>
    <row r="12" spans="1:10" ht="30" customHeight="1">
      <c r="B12" s="232" t="s">
        <v>61</v>
      </c>
      <c r="C12" s="125">
        <v>80</v>
      </c>
      <c r="D12" s="125">
        <v>1</v>
      </c>
      <c r="E12" s="125">
        <v>5</v>
      </c>
      <c r="F12" s="125">
        <v>0</v>
      </c>
      <c r="G12" s="126">
        <f t="shared" si="0"/>
        <v>86</v>
      </c>
    </row>
    <row r="13" spans="1:10" ht="27.95" customHeight="1">
      <c r="B13" s="232" t="s">
        <v>62</v>
      </c>
      <c r="C13" s="125">
        <v>80</v>
      </c>
      <c r="D13" s="125">
        <v>1</v>
      </c>
      <c r="E13" s="125">
        <v>1</v>
      </c>
      <c r="F13" s="125">
        <v>0</v>
      </c>
      <c r="G13" s="126">
        <f t="shared" si="0"/>
        <v>82</v>
      </c>
    </row>
    <row r="14" spans="1:10" ht="27.95" customHeight="1">
      <c r="B14" s="232" t="s">
        <v>63</v>
      </c>
      <c r="C14" s="125">
        <v>67</v>
      </c>
      <c r="D14" s="125">
        <v>1</v>
      </c>
      <c r="E14" s="125">
        <v>2</v>
      </c>
      <c r="F14" s="125">
        <v>0</v>
      </c>
      <c r="G14" s="126">
        <f t="shared" si="0"/>
        <v>70</v>
      </c>
    </row>
    <row r="15" spans="1:10" ht="27.95" customHeight="1">
      <c r="B15" s="232" t="s">
        <v>64</v>
      </c>
      <c r="C15" s="125">
        <v>55</v>
      </c>
      <c r="D15" s="125">
        <v>1</v>
      </c>
      <c r="E15" s="125">
        <v>3</v>
      </c>
      <c r="F15" s="125">
        <v>0</v>
      </c>
      <c r="G15" s="126">
        <f t="shared" si="0"/>
        <v>59</v>
      </c>
    </row>
    <row r="16" spans="1:10" ht="27.95" customHeight="1">
      <c r="B16" s="232" t="s">
        <v>65</v>
      </c>
      <c r="C16" s="125">
        <v>61</v>
      </c>
      <c r="D16" s="125">
        <v>0</v>
      </c>
      <c r="E16" s="125">
        <v>0</v>
      </c>
      <c r="F16" s="125">
        <v>0</v>
      </c>
      <c r="G16" s="126">
        <f t="shared" si="0"/>
        <v>61</v>
      </c>
    </row>
    <row r="17" spans="2:7" ht="27.95" customHeight="1">
      <c r="B17" s="232" t="s">
        <v>66</v>
      </c>
      <c r="C17" s="125">
        <v>54</v>
      </c>
      <c r="D17" s="125">
        <v>1</v>
      </c>
      <c r="E17" s="125">
        <v>0</v>
      </c>
      <c r="F17" s="125">
        <v>0</v>
      </c>
      <c r="G17" s="126">
        <f t="shared" si="0"/>
        <v>55</v>
      </c>
    </row>
    <row r="18" spans="2:7" ht="27.95" customHeight="1">
      <c r="B18" s="232" t="s">
        <v>67</v>
      </c>
      <c r="C18" s="125">
        <v>35</v>
      </c>
      <c r="D18" s="125">
        <v>1</v>
      </c>
      <c r="E18" s="125">
        <v>0</v>
      </c>
      <c r="F18" s="125">
        <v>0</v>
      </c>
      <c r="G18" s="125">
        <f t="shared" si="0"/>
        <v>36</v>
      </c>
    </row>
    <row r="19" spans="2:7" ht="27.95" customHeight="1">
      <c r="B19" s="232" t="s">
        <v>68</v>
      </c>
      <c r="C19" s="125">
        <v>26</v>
      </c>
      <c r="D19" s="125">
        <v>0</v>
      </c>
      <c r="E19" s="125">
        <v>0</v>
      </c>
      <c r="F19" s="125">
        <v>0</v>
      </c>
      <c r="G19" s="125">
        <f t="shared" si="0"/>
        <v>26</v>
      </c>
    </row>
    <row r="20" spans="2:7" ht="27.95" customHeight="1">
      <c r="B20" s="232" t="s">
        <v>69</v>
      </c>
      <c r="C20" s="125">
        <v>16</v>
      </c>
      <c r="D20" s="125">
        <v>0</v>
      </c>
      <c r="E20" s="125">
        <v>0</v>
      </c>
      <c r="F20" s="125">
        <v>0</v>
      </c>
      <c r="G20" s="125">
        <f t="shared" si="0"/>
        <v>16</v>
      </c>
    </row>
    <row r="21" spans="2:7" ht="27.95" customHeight="1">
      <c r="B21" s="232" t="s">
        <v>70</v>
      </c>
      <c r="C21" s="125">
        <v>5</v>
      </c>
      <c r="D21" s="125">
        <v>0</v>
      </c>
      <c r="E21" s="125">
        <v>0</v>
      </c>
      <c r="F21" s="125">
        <v>0</v>
      </c>
      <c r="G21" s="125">
        <f t="shared" si="0"/>
        <v>5</v>
      </c>
    </row>
    <row r="22" spans="2:7" ht="27.95" customHeight="1">
      <c r="B22" s="232" t="s">
        <v>71</v>
      </c>
      <c r="C22" s="125">
        <v>4</v>
      </c>
      <c r="D22" s="125">
        <v>0</v>
      </c>
      <c r="E22" s="125">
        <v>0</v>
      </c>
      <c r="F22" s="125">
        <v>0</v>
      </c>
      <c r="G22" s="125">
        <f t="shared" si="0"/>
        <v>4</v>
      </c>
    </row>
    <row r="23" spans="2:7" ht="27.95" customHeight="1">
      <c r="B23" s="232" t="s">
        <v>72</v>
      </c>
      <c r="C23" s="125">
        <v>3</v>
      </c>
      <c r="D23" s="125">
        <v>0</v>
      </c>
      <c r="E23" s="125">
        <v>0</v>
      </c>
      <c r="F23" s="125">
        <v>0</v>
      </c>
      <c r="G23" s="125">
        <f t="shared" si="0"/>
        <v>3</v>
      </c>
    </row>
    <row r="24" spans="2:7" ht="27.95" customHeight="1">
      <c r="B24" s="232" t="s">
        <v>73</v>
      </c>
      <c r="C24" s="125">
        <v>0</v>
      </c>
      <c r="D24" s="125">
        <v>0</v>
      </c>
      <c r="E24" s="125">
        <v>0</v>
      </c>
      <c r="F24" s="125">
        <v>0</v>
      </c>
      <c r="G24" s="125">
        <f t="shared" si="0"/>
        <v>0</v>
      </c>
    </row>
    <row r="25" spans="2:7" ht="27.95" customHeight="1">
      <c r="B25" s="232" t="s">
        <v>74</v>
      </c>
      <c r="C25" s="125">
        <v>0</v>
      </c>
      <c r="D25" s="125">
        <v>0</v>
      </c>
      <c r="E25" s="125">
        <v>0</v>
      </c>
      <c r="F25" s="125"/>
      <c r="G25" s="125">
        <f t="shared" si="0"/>
        <v>0</v>
      </c>
    </row>
    <row r="26" spans="2:7" ht="12" customHeight="1" thickBot="1">
      <c r="B26" s="131"/>
      <c r="C26" s="128"/>
      <c r="D26" s="128"/>
      <c r="E26" s="128"/>
      <c r="F26" s="128"/>
      <c r="G26" s="128"/>
    </row>
    <row r="27" spans="2:7" ht="44.25" customHeight="1" thickBot="1">
      <c r="B27" s="235" t="s">
        <v>117</v>
      </c>
      <c r="C27" s="236">
        <f>SUM(C10:C26)</f>
        <v>611</v>
      </c>
      <c r="D27" s="236">
        <f>SUM(D10:D26)</f>
        <v>8</v>
      </c>
      <c r="E27" s="236">
        <f>SUM(E10:E26)</f>
        <v>13</v>
      </c>
      <c r="F27" s="236">
        <f>SUM(F10:F26)</f>
        <v>1</v>
      </c>
      <c r="G27" s="237">
        <f>SUM(C27:F27)</f>
        <v>633</v>
      </c>
    </row>
    <row r="28" spans="2:7" ht="13.5" customHeight="1">
      <c r="B28" s="234"/>
      <c r="C28" s="57"/>
      <c r="D28" s="57"/>
      <c r="E28" s="57"/>
      <c r="F28" s="57"/>
      <c r="G28" s="57"/>
    </row>
    <row r="29" spans="2:7" ht="27" customHeight="1">
      <c r="B29" s="232" t="s">
        <v>75</v>
      </c>
      <c r="C29" s="125">
        <v>0</v>
      </c>
      <c r="D29" s="125">
        <v>0</v>
      </c>
      <c r="E29" s="125">
        <v>0</v>
      </c>
      <c r="F29" s="125">
        <v>0</v>
      </c>
      <c r="G29" s="125">
        <f>Tabla12[[#This Row],[CAIDA DE PERSONA]]+Tabla12[[#This Row],[VOLCADURAS]]+Tabla12[[#This Row],[ATROPELLOS]]+Tabla12[[#This Row],[CHOQUES]]</f>
        <v>0</v>
      </c>
    </row>
    <row r="30" spans="2:7" ht="21" customHeight="1">
      <c r="B30" s="232" t="s">
        <v>76</v>
      </c>
      <c r="C30" s="125">
        <v>2</v>
      </c>
      <c r="D30" s="125">
        <v>0</v>
      </c>
      <c r="E30" s="130">
        <v>0</v>
      </c>
      <c r="F30" s="125">
        <v>0</v>
      </c>
      <c r="G30" s="125">
        <f>Tabla12[[#This Row],[CAIDA DE PERSONA]]+Tabla12[[#This Row],[VOLCADURAS]]+Tabla12[[#This Row],[ATROPELLOS]]+Tabla12[[#This Row],[CHOQUES]]</f>
        <v>2</v>
      </c>
    </row>
    <row r="31" spans="2:7" ht="18.75" customHeight="1">
      <c r="B31" s="232" t="s">
        <v>77</v>
      </c>
      <c r="C31" s="125">
        <v>0</v>
      </c>
      <c r="D31" s="125">
        <v>0</v>
      </c>
      <c r="E31" s="130">
        <v>0</v>
      </c>
      <c r="F31" s="125">
        <v>0</v>
      </c>
      <c r="G31" s="125">
        <f>Tabla12[[#This Row],[CAIDA DE PERSONA]]+Tabla12[[#This Row],[VOLCADURAS]]+Tabla12[[#This Row],[ATROPELLOS]]+Tabla12[[#This Row],[CHOQUES]]</f>
        <v>0</v>
      </c>
    </row>
    <row r="32" spans="2:7" ht="21.75" customHeight="1">
      <c r="B32" s="232" t="s">
        <v>78</v>
      </c>
      <c r="C32" s="125">
        <v>6</v>
      </c>
      <c r="D32" s="125">
        <v>0</v>
      </c>
      <c r="E32" s="125">
        <v>0</v>
      </c>
      <c r="F32" s="125">
        <v>0</v>
      </c>
      <c r="G32" s="125">
        <f>Tabla12[[#This Row],[CAIDA DE PERSONA]]+Tabla12[[#This Row],[VOLCADURAS]]+Tabla12[[#This Row],[ATROPELLOS]]+Tabla12[[#This Row],[CHOQUES]]</f>
        <v>6</v>
      </c>
    </row>
    <row r="33" spans="2:10" ht="9.75" customHeight="1" thickBot="1">
      <c r="B33" s="131"/>
      <c r="C33" s="128"/>
      <c r="D33" s="128"/>
      <c r="E33" s="128"/>
      <c r="F33" s="128"/>
      <c r="G33" s="128"/>
      <c r="J33" s="27"/>
    </row>
    <row r="34" spans="2:10" ht="32.25" customHeight="1" thickBot="1">
      <c r="B34" s="233" t="s">
        <v>79</v>
      </c>
      <c r="C34" s="129">
        <f>SUM(C29:C33)</f>
        <v>8</v>
      </c>
      <c r="D34" s="129">
        <f>SUM(D29:D33)</f>
        <v>0</v>
      </c>
      <c r="E34" s="129">
        <f>SUM(E29:E33)</f>
        <v>0</v>
      </c>
      <c r="F34" s="129">
        <f>SUM(F29:F33)</f>
        <v>0</v>
      </c>
      <c r="G34" s="56">
        <f>SUM(C34:F34)</f>
        <v>8</v>
      </c>
      <c r="J34" s="27"/>
    </row>
    <row r="35" spans="2:10" ht="9.75" customHeight="1" thickBot="1">
      <c r="B35" s="26"/>
      <c r="C35" s="27"/>
      <c r="D35" s="27"/>
      <c r="E35" s="27"/>
      <c r="F35" s="27"/>
      <c r="G35" s="27"/>
      <c r="J35" s="27"/>
    </row>
    <row r="36" spans="2:10" ht="32.25" customHeight="1" thickBot="1">
      <c r="B36" s="230" t="s">
        <v>80</v>
      </c>
      <c r="C36" s="35">
        <v>9</v>
      </c>
      <c r="D36" s="35">
        <v>1</v>
      </c>
      <c r="E36" s="36">
        <v>1</v>
      </c>
      <c r="F36" s="36">
        <v>0</v>
      </c>
      <c r="G36" s="37">
        <f>C36+D36+E36+F36</f>
        <v>11</v>
      </c>
    </row>
    <row r="37" spans="2:10" ht="30.95" customHeight="1">
      <c r="B37" s="230" t="s">
        <v>5</v>
      </c>
      <c r="C37" s="36">
        <f>C34+C27+C36</f>
        <v>628</v>
      </c>
      <c r="D37" s="36">
        <f>D36+D34+D27</f>
        <v>9</v>
      </c>
      <c r="E37" s="36">
        <f>E36+E34+E27</f>
        <v>14</v>
      </c>
      <c r="F37" s="36">
        <f>F36+F34+F27</f>
        <v>1</v>
      </c>
      <c r="G37" s="37">
        <f>C37+D37+E37+F37</f>
        <v>652</v>
      </c>
      <c r="J37" s="34"/>
    </row>
    <row r="38" spans="2:10" ht="21.75" customHeight="1"/>
    <row r="39" spans="2:10" ht="18.75" customHeight="1">
      <c r="C39" s="229"/>
    </row>
    <row r="40" spans="2:10" ht="25.5" customHeight="1"/>
    <row r="41" spans="2:10" ht="18.75" customHeight="1">
      <c r="C41" s="26"/>
      <c r="D41" s="27"/>
      <c r="E41" s="27"/>
      <c r="F41" s="27"/>
      <c r="G41" s="27"/>
      <c r="H41" s="27"/>
    </row>
    <row r="42" spans="2:10" ht="30.95" customHeight="1">
      <c r="D42" s="353" t="s">
        <v>120</v>
      </c>
      <c r="E42" s="353"/>
      <c r="F42" s="353"/>
      <c r="G42" s="353"/>
    </row>
    <row r="43" spans="2:10" ht="30.95" customHeight="1">
      <c r="C43" s="29"/>
      <c r="D43" s="353"/>
      <c r="E43" s="353"/>
      <c r="F43" s="353"/>
      <c r="G43" s="353"/>
      <c r="H43" s="29"/>
    </row>
    <row r="44" spans="2:10" ht="30.95" customHeight="1">
      <c r="C44" s="29"/>
      <c r="D44" s="29"/>
      <c r="E44" s="29"/>
      <c r="F44" s="29"/>
      <c r="G44" s="29"/>
      <c r="H44" s="29"/>
    </row>
    <row r="45" spans="2:10" ht="30.95" customHeight="1">
      <c r="C45" s="30"/>
      <c r="D45" s="30"/>
      <c r="E45" s="30"/>
      <c r="F45" s="30"/>
      <c r="G45" s="30"/>
      <c r="H45" s="30"/>
    </row>
    <row r="46" spans="2:10" ht="30.95" customHeight="1">
      <c r="C46" s="31"/>
      <c r="D46" s="31"/>
      <c r="E46" s="31"/>
      <c r="F46" s="31"/>
      <c r="G46" s="31"/>
      <c r="H46" s="31"/>
    </row>
    <row r="47" spans="2:10" ht="30.95" customHeight="1">
      <c r="C47" s="32"/>
      <c r="D47" s="32"/>
      <c r="E47" s="32"/>
      <c r="F47" s="32"/>
      <c r="G47" s="32"/>
      <c r="H47" s="32"/>
    </row>
    <row r="48" spans="2:10" ht="30.95" customHeight="1">
      <c r="C48" s="26"/>
      <c r="D48" s="27"/>
      <c r="E48" s="27"/>
      <c r="F48" s="27"/>
      <c r="G48" s="27"/>
      <c r="H48" s="27"/>
    </row>
    <row r="49" spans="3:8" ht="30.95" customHeight="1">
      <c r="C49" s="26"/>
      <c r="D49" s="27"/>
      <c r="E49" s="27"/>
      <c r="F49" s="27"/>
      <c r="G49" s="27"/>
      <c r="H49" s="27"/>
    </row>
    <row r="50" spans="3:8" ht="30.95" customHeight="1">
      <c r="C50" s="26"/>
      <c r="D50" s="27"/>
      <c r="E50" s="27"/>
      <c r="F50" s="27"/>
      <c r="G50" s="27"/>
      <c r="H50" s="27"/>
    </row>
    <row r="51" spans="3:8" ht="30.95" customHeight="1">
      <c r="C51" s="26"/>
      <c r="D51" s="27"/>
      <c r="E51" s="27"/>
      <c r="F51" s="27"/>
      <c r="G51" s="27"/>
      <c r="H51" s="27"/>
    </row>
    <row r="52" spans="3:8" ht="30.95" customHeight="1">
      <c r="C52" s="26"/>
      <c r="D52" s="27"/>
      <c r="E52" s="27"/>
      <c r="F52" s="27"/>
      <c r="G52" s="27"/>
      <c r="H52" s="27"/>
    </row>
    <row r="53" spans="3:8" ht="30.95" customHeight="1">
      <c r="C53" s="33"/>
      <c r="D53" s="25"/>
      <c r="E53" s="25"/>
      <c r="F53" s="25"/>
      <c r="G53" s="25"/>
      <c r="H53" s="25"/>
    </row>
    <row r="54" spans="3:8" ht="30.95" customHeight="1">
      <c r="C54" s="26"/>
      <c r="D54" s="27"/>
      <c r="E54" s="27"/>
      <c r="F54" s="27"/>
      <c r="G54" s="27"/>
      <c r="H54" s="27"/>
    </row>
    <row r="55" spans="3:8" ht="30.95" customHeight="1">
      <c r="C55" s="26"/>
      <c r="D55" s="27"/>
      <c r="E55" s="27"/>
      <c r="F55" s="27"/>
      <c r="G55" s="27"/>
      <c r="H55" s="27"/>
    </row>
    <row r="56" spans="3:8" ht="30.95" customHeight="1">
      <c r="C56" s="28"/>
      <c r="D56" s="27"/>
      <c r="E56" s="27"/>
      <c r="F56" s="27"/>
      <c r="G56" s="27"/>
      <c r="H56" s="27"/>
    </row>
  </sheetData>
  <mergeCells count="2">
    <mergeCell ref="D42:G43"/>
    <mergeCell ref="B2:H4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6"/>
  <sheetViews>
    <sheetView showGridLines="0" tabSelected="1" view="pageLayout" topLeftCell="A42" zoomScaleNormal="100" workbookViewId="0">
      <selection activeCell="G12" sqref="G12:G35"/>
    </sheetView>
  </sheetViews>
  <sheetFormatPr baseColWidth="10" defaultRowHeight="12.75"/>
  <cols>
    <col min="1" max="1" width="5.7109375" style="18" customWidth="1"/>
    <col min="2" max="2" width="22.5703125" style="18" customWidth="1"/>
    <col min="3" max="3" width="14.85546875" style="18" customWidth="1"/>
    <col min="4" max="4" width="17.4257812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1" spans="2:7" ht="18" customHeight="1"/>
    <row r="2" spans="2:7" ht="27" customHeight="1">
      <c r="B2" s="355" t="s">
        <v>179</v>
      </c>
      <c r="C2" s="355"/>
      <c r="D2" s="355"/>
      <c r="E2" s="355"/>
      <c r="F2" s="355"/>
      <c r="G2" s="228"/>
    </row>
    <row r="3" spans="2:7" ht="12.75" customHeight="1">
      <c r="B3" s="355"/>
      <c r="C3" s="355"/>
      <c r="D3" s="355"/>
      <c r="E3" s="355"/>
      <c r="F3" s="355"/>
      <c r="G3" s="228"/>
    </row>
    <row r="4" spans="2:7" ht="28.5" customHeight="1">
      <c r="B4" s="355"/>
      <c r="C4" s="355"/>
      <c r="D4" s="355"/>
      <c r="E4" s="355"/>
      <c r="F4" s="355"/>
      <c r="G4" s="228"/>
    </row>
    <row r="7" spans="2:7" ht="16.5" customHeight="1"/>
    <row r="8" spans="2:7" ht="1.5" customHeight="1"/>
    <row r="9" spans="2:7" ht="8.25" hidden="1" customHeight="1"/>
    <row r="10" spans="2:7">
      <c r="B10" s="39"/>
      <c r="C10" s="39"/>
      <c r="D10" s="39"/>
      <c r="E10" s="39"/>
      <c r="F10" s="39"/>
      <c r="G10" s="39"/>
    </row>
    <row r="11" spans="2:7" ht="30" customHeight="1">
      <c r="B11" s="132" t="s">
        <v>31</v>
      </c>
      <c r="C11" s="132" t="s">
        <v>1</v>
      </c>
      <c r="D11" s="132" t="s">
        <v>2</v>
      </c>
      <c r="E11" s="132" t="s">
        <v>3</v>
      </c>
      <c r="F11" s="132" t="s">
        <v>32</v>
      </c>
      <c r="G11" s="133" t="s">
        <v>17</v>
      </c>
    </row>
    <row r="12" spans="2:7" ht="27.95" customHeight="1">
      <c r="B12" s="40" t="s">
        <v>33</v>
      </c>
      <c r="C12" s="38">
        <v>4</v>
      </c>
      <c r="D12" s="38">
        <v>0</v>
      </c>
      <c r="E12" s="38">
        <v>1</v>
      </c>
      <c r="F12" s="38">
        <v>0</v>
      </c>
      <c r="G12" s="82">
        <f t="shared" ref="G12:G35" si="0">SUM(C12:F12)</f>
        <v>5</v>
      </c>
    </row>
    <row r="13" spans="2:7" ht="27.95" customHeight="1">
      <c r="B13" s="40" t="s">
        <v>34</v>
      </c>
      <c r="C13" s="38">
        <v>4</v>
      </c>
      <c r="D13" s="38">
        <v>0</v>
      </c>
      <c r="E13" s="38">
        <v>0</v>
      </c>
      <c r="F13" s="38">
        <v>0</v>
      </c>
      <c r="G13" s="82">
        <f t="shared" si="0"/>
        <v>4</v>
      </c>
    </row>
    <row r="14" spans="2:7" ht="27.95" customHeight="1">
      <c r="B14" s="40" t="s">
        <v>35</v>
      </c>
      <c r="C14" s="38">
        <v>2</v>
      </c>
      <c r="D14" s="38">
        <v>0</v>
      </c>
      <c r="E14" s="38">
        <v>0</v>
      </c>
      <c r="F14" s="38">
        <v>0</v>
      </c>
      <c r="G14" s="82">
        <f t="shared" si="0"/>
        <v>2</v>
      </c>
    </row>
    <row r="15" spans="2:7" ht="27.95" customHeight="1">
      <c r="B15" s="40" t="s">
        <v>36</v>
      </c>
      <c r="C15" s="38">
        <v>4</v>
      </c>
      <c r="D15" s="38">
        <v>0</v>
      </c>
      <c r="E15" s="38">
        <v>1</v>
      </c>
      <c r="F15" s="38">
        <v>0</v>
      </c>
      <c r="G15" s="82">
        <f t="shared" si="0"/>
        <v>5</v>
      </c>
    </row>
    <row r="16" spans="2:7" ht="27.95" customHeight="1">
      <c r="B16" s="40" t="s">
        <v>37</v>
      </c>
      <c r="C16" s="38">
        <v>0</v>
      </c>
      <c r="D16" s="38">
        <v>0</v>
      </c>
      <c r="E16" s="38">
        <v>0</v>
      </c>
      <c r="F16" s="38">
        <v>0</v>
      </c>
      <c r="G16" s="82">
        <f t="shared" si="0"/>
        <v>0</v>
      </c>
    </row>
    <row r="17" spans="2:7" ht="27.95" customHeight="1">
      <c r="B17" s="40" t="s">
        <v>38</v>
      </c>
      <c r="C17" s="38">
        <v>2</v>
      </c>
      <c r="D17" s="38">
        <v>0</v>
      </c>
      <c r="E17" s="38">
        <v>0</v>
      </c>
      <c r="F17" s="38">
        <v>0</v>
      </c>
      <c r="G17" s="82">
        <f t="shared" si="0"/>
        <v>2</v>
      </c>
    </row>
    <row r="18" spans="2:7" ht="27.95" customHeight="1">
      <c r="B18" s="40" t="s">
        <v>39</v>
      </c>
      <c r="C18" s="38">
        <v>5</v>
      </c>
      <c r="D18" s="38">
        <v>0</v>
      </c>
      <c r="E18" s="38">
        <v>0</v>
      </c>
      <c r="F18" s="38">
        <v>0</v>
      </c>
      <c r="G18" s="82">
        <f t="shared" si="0"/>
        <v>5</v>
      </c>
    </row>
    <row r="19" spans="2:7" ht="27.95" customHeight="1">
      <c r="B19" s="40" t="s">
        <v>40</v>
      </c>
      <c r="C19" s="38">
        <v>14</v>
      </c>
      <c r="D19" s="38">
        <v>0</v>
      </c>
      <c r="E19" s="38">
        <v>1</v>
      </c>
      <c r="F19" s="38">
        <v>0</v>
      </c>
      <c r="G19" s="82">
        <f t="shared" si="0"/>
        <v>15</v>
      </c>
    </row>
    <row r="20" spans="2:7" ht="27.95" customHeight="1">
      <c r="B20" s="40" t="s">
        <v>41</v>
      </c>
      <c r="C20" s="38">
        <v>28</v>
      </c>
      <c r="D20" s="38">
        <v>0</v>
      </c>
      <c r="E20" s="38">
        <v>0</v>
      </c>
      <c r="F20" s="38">
        <v>0</v>
      </c>
      <c r="G20" s="82">
        <f t="shared" si="0"/>
        <v>28</v>
      </c>
    </row>
    <row r="21" spans="2:7" ht="27.95" customHeight="1">
      <c r="B21" s="40" t="s">
        <v>42</v>
      </c>
      <c r="C21" s="38">
        <v>26</v>
      </c>
      <c r="D21" s="38">
        <v>0</v>
      </c>
      <c r="E21" s="38">
        <v>1</v>
      </c>
      <c r="F21" s="38">
        <v>0</v>
      </c>
      <c r="G21" s="82">
        <f t="shared" si="0"/>
        <v>27</v>
      </c>
    </row>
    <row r="22" spans="2:7" ht="27.95" customHeight="1">
      <c r="B22" s="40" t="s">
        <v>43</v>
      </c>
      <c r="C22" s="38">
        <v>14</v>
      </c>
      <c r="D22" s="38">
        <v>1</v>
      </c>
      <c r="E22" s="38">
        <v>0</v>
      </c>
      <c r="F22" s="38">
        <v>0</v>
      </c>
      <c r="G22" s="80">
        <f t="shared" si="0"/>
        <v>15</v>
      </c>
    </row>
    <row r="23" spans="2:7" ht="27.95" customHeight="1">
      <c r="B23" s="40" t="s">
        <v>44</v>
      </c>
      <c r="C23" s="38">
        <v>20</v>
      </c>
      <c r="D23" s="38">
        <v>0</v>
      </c>
      <c r="E23" s="38">
        <v>0</v>
      </c>
      <c r="F23" s="38">
        <v>0</v>
      </c>
      <c r="G23" s="80">
        <f t="shared" si="0"/>
        <v>20</v>
      </c>
    </row>
    <row r="24" spans="2:7" ht="27.95" customHeight="1">
      <c r="B24" s="40" t="s">
        <v>45</v>
      </c>
      <c r="C24" s="38">
        <v>16</v>
      </c>
      <c r="D24" s="38">
        <v>0</v>
      </c>
      <c r="E24" s="38">
        <v>1</v>
      </c>
      <c r="F24" s="38">
        <v>0</v>
      </c>
      <c r="G24" s="80">
        <f t="shared" si="0"/>
        <v>17</v>
      </c>
    </row>
    <row r="25" spans="2:7" ht="27.95" customHeight="1">
      <c r="B25" s="40" t="s">
        <v>46</v>
      </c>
      <c r="C25" s="38">
        <v>17</v>
      </c>
      <c r="D25" s="38">
        <v>1</v>
      </c>
      <c r="E25" s="38">
        <v>0</v>
      </c>
      <c r="F25" s="38">
        <v>0</v>
      </c>
      <c r="G25" s="80">
        <f t="shared" si="0"/>
        <v>18</v>
      </c>
    </row>
    <row r="26" spans="2:7" ht="27.95" customHeight="1">
      <c r="B26" s="40" t="s">
        <v>47</v>
      </c>
      <c r="C26" s="38">
        <v>27</v>
      </c>
      <c r="D26" s="38">
        <v>1</v>
      </c>
      <c r="E26" s="38">
        <v>1</v>
      </c>
      <c r="F26" s="38">
        <v>0</v>
      </c>
      <c r="G26" s="80">
        <f t="shared" si="0"/>
        <v>29</v>
      </c>
    </row>
    <row r="27" spans="2:7" ht="27.95" customHeight="1">
      <c r="B27" s="40" t="s">
        <v>48</v>
      </c>
      <c r="C27" s="38">
        <v>27</v>
      </c>
      <c r="D27" s="38">
        <v>0</v>
      </c>
      <c r="E27" s="38">
        <v>0</v>
      </c>
      <c r="F27" s="38">
        <v>1</v>
      </c>
      <c r="G27" s="80">
        <f t="shared" si="0"/>
        <v>28</v>
      </c>
    </row>
    <row r="28" spans="2:7" ht="27.95" customHeight="1">
      <c r="B28" s="40" t="s">
        <v>49</v>
      </c>
      <c r="C28" s="38">
        <v>27</v>
      </c>
      <c r="D28" s="38">
        <v>1</v>
      </c>
      <c r="E28" s="38">
        <v>0</v>
      </c>
      <c r="F28" s="38">
        <v>0</v>
      </c>
      <c r="G28" s="80">
        <f t="shared" si="0"/>
        <v>28</v>
      </c>
    </row>
    <row r="29" spans="2:7" ht="27.95" customHeight="1">
      <c r="B29" s="40" t="s">
        <v>50</v>
      </c>
      <c r="C29" s="38">
        <v>22</v>
      </c>
      <c r="D29" s="38">
        <v>1</v>
      </c>
      <c r="E29" s="38">
        <v>0</v>
      </c>
      <c r="F29" s="38">
        <v>0</v>
      </c>
      <c r="G29" s="80">
        <f t="shared" si="0"/>
        <v>23</v>
      </c>
    </row>
    <row r="30" spans="2:7" ht="27.95" customHeight="1">
      <c r="B30" s="40" t="s">
        <v>51</v>
      </c>
      <c r="C30" s="38">
        <v>11</v>
      </c>
      <c r="D30" s="38">
        <v>2</v>
      </c>
      <c r="E30" s="38">
        <v>3</v>
      </c>
      <c r="F30" s="38">
        <v>0</v>
      </c>
      <c r="G30" s="80">
        <f t="shared" si="0"/>
        <v>16</v>
      </c>
    </row>
    <row r="31" spans="2:7" ht="27.95" customHeight="1">
      <c r="B31" s="40" t="s">
        <v>52</v>
      </c>
      <c r="C31" s="38">
        <v>19</v>
      </c>
      <c r="D31" s="38">
        <v>2</v>
      </c>
      <c r="E31" s="38">
        <v>1</v>
      </c>
      <c r="F31" s="38">
        <v>0</v>
      </c>
      <c r="G31" s="82">
        <f t="shared" si="0"/>
        <v>22</v>
      </c>
    </row>
    <row r="32" spans="2:7" ht="27.95" customHeight="1">
      <c r="B32" s="40" t="s">
        <v>53</v>
      </c>
      <c r="C32" s="38">
        <v>11</v>
      </c>
      <c r="D32" s="38">
        <v>0</v>
      </c>
      <c r="E32" s="38">
        <v>0</v>
      </c>
      <c r="F32" s="38">
        <v>0</v>
      </c>
      <c r="G32" s="82">
        <f t="shared" si="0"/>
        <v>11</v>
      </c>
    </row>
    <row r="33" spans="2:7" ht="27.95" customHeight="1">
      <c r="B33" s="40" t="s">
        <v>54</v>
      </c>
      <c r="C33" s="38">
        <v>21</v>
      </c>
      <c r="D33" s="38">
        <v>0</v>
      </c>
      <c r="E33" s="38">
        <v>0</v>
      </c>
      <c r="F33" s="38">
        <v>0</v>
      </c>
      <c r="G33" s="82">
        <f t="shared" si="0"/>
        <v>21</v>
      </c>
    </row>
    <row r="34" spans="2:7" ht="27.95" customHeight="1">
      <c r="B34" s="40" t="s">
        <v>55</v>
      </c>
      <c r="C34" s="38">
        <v>2</v>
      </c>
      <c r="D34" s="38">
        <v>0</v>
      </c>
      <c r="E34" s="38">
        <v>1</v>
      </c>
      <c r="F34" s="38">
        <v>0</v>
      </c>
      <c r="G34" s="82">
        <f t="shared" si="0"/>
        <v>3</v>
      </c>
    </row>
    <row r="35" spans="2:7" ht="27.95" customHeight="1">
      <c r="B35" s="41" t="s">
        <v>56</v>
      </c>
      <c r="C35" s="38">
        <v>5</v>
      </c>
      <c r="D35" s="38">
        <v>0</v>
      </c>
      <c r="E35" s="38">
        <v>0</v>
      </c>
      <c r="F35" s="38">
        <v>0</v>
      </c>
      <c r="G35" s="82">
        <f t="shared" si="0"/>
        <v>5</v>
      </c>
    </row>
    <row r="36" spans="2:7" s="47" customFormat="1" ht="5.25" customHeight="1" thickBot="1">
      <c r="B36" s="127"/>
      <c r="C36" s="128"/>
      <c r="D36" s="128"/>
      <c r="E36" s="128"/>
      <c r="F36" s="128"/>
      <c r="G36" s="134" t="s">
        <v>57</v>
      </c>
    </row>
    <row r="37" spans="2:7" ht="27.95" customHeight="1" thickTop="1">
      <c r="B37" s="42" t="s">
        <v>5</v>
      </c>
      <c r="C37" s="43">
        <f>SUM(C12:C36)</f>
        <v>328</v>
      </c>
      <c r="D37" s="43">
        <f>SUM(D12:D36)</f>
        <v>9</v>
      </c>
      <c r="E37" s="43">
        <f>SUM(E12:E36)</f>
        <v>11</v>
      </c>
      <c r="F37" s="43">
        <f>SUM(F12:F35)</f>
        <v>1</v>
      </c>
      <c r="G37" s="44">
        <f>SUM(C37:F37)</f>
        <v>349</v>
      </c>
    </row>
    <row r="38" spans="2:7" ht="27.95" customHeight="1">
      <c r="B38" s="24"/>
      <c r="C38" s="25"/>
      <c r="D38" s="25"/>
      <c r="E38" s="25"/>
      <c r="F38" s="25"/>
      <c r="G38" s="27"/>
    </row>
    <row r="39" spans="2:7" ht="27.95" customHeight="1">
      <c r="B39" s="24"/>
      <c r="C39" s="219"/>
      <c r="D39" s="219"/>
      <c r="E39" s="219"/>
      <c r="F39" s="219"/>
      <c r="G39" s="27"/>
    </row>
    <row r="40" spans="2:7" ht="27.95" customHeight="1">
      <c r="B40" s="26"/>
      <c r="C40" s="27"/>
      <c r="D40" s="27"/>
      <c r="E40" s="27"/>
      <c r="F40" s="27"/>
      <c r="G40" s="27"/>
    </row>
    <row r="41" spans="2:7" ht="8.25" customHeight="1">
      <c r="B41" s="24"/>
      <c r="C41" s="24"/>
      <c r="D41" s="24"/>
      <c r="E41" s="25"/>
      <c r="F41" s="25"/>
      <c r="G41" s="27"/>
    </row>
    <row r="42" spans="2:7" ht="30.95" customHeight="1">
      <c r="B42" s="26"/>
      <c r="C42" s="27"/>
      <c r="D42" s="27"/>
      <c r="E42" s="27"/>
      <c r="F42" s="27"/>
      <c r="G42" s="27"/>
    </row>
    <row r="43" spans="2:7" ht="30.95" customHeight="1">
      <c r="B43" s="28"/>
      <c r="C43" s="27"/>
      <c r="D43" s="27"/>
      <c r="E43" s="27"/>
      <c r="F43" s="27"/>
      <c r="G43" s="27"/>
    </row>
    <row r="44" spans="2:7" ht="30.95" customHeight="1">
      <c r="B44" s="29"/>
      <c r="C44" s="29"/>
      <c r="D44" s="29"/>
      <c r="E44" s="29"/>
      <c r="F44" s="29"/>
      <c r="G44" s="27"/>
    </row>
    <row r="45" spans="2:7" ht="30.95" customHeight="1">
      <c r="B45" s="29"/>
      <c r="C45" s="29"/>
      <c r="D45" s="29"/>
      <c r="E45" s="29"/>
      <c r="F45" s="29"/>
      <c r="G45" s="27"/>
    </row>
    <row r="46" spans="2:7" ht="30.95" customHeight="1">
      <c r="B46" s="30"/>
      <c r="C46" s="30"/>
      <c r="D46" s="30"/>
      <c r="E46" s="30"/>
      <c r="F46" s="30"/>
      <c r="G46" s="27"/>
    </row>
    <row r="47" spans="2:7" ht="30.95" customHeight="1">
      <c r="B47" s="31"/>
      <c r="C47" s="31"/>
      <c r="D47" s="31"/>
      <c r="E47" s="31"/>
      <c r="F47" s="31"/>
      <c r="G47" s="27"/>
    </row>
    <row r="48" spans="2:7" ht="30.95" customHeight="1">
      <c r="B48" s="32"/>
      <c r="C48" s="32"/>
      <c r="D48" s="32"/>
      <c r="E48" s="32"/>
      <c r="F48" s="32"/>
      <c r="G48" s="27"/>
    </row>
    <row r="49" spans="2:7" ht="30.95" customHeight="1">
      <c r="B49" s="26"/>
      <c r="C49" s="27"/>
      <c r="D49" s="27"/>
      <c r="E49" s="27"/>
      <c r="F49" s="27"/>
      <c r="G49" s="27"/>
    </row>
    <row r="50" spans="2:7" ht="30.95" customHeight="1">
      <c r="B50" s="26"/>
      <c r="C50" s="27"/>
      <c r="D50" s="27"/>
      <c r="E50" s="27"/>
      <c r="F50" s="27"/>
      <c r="G50" s="27"/>
    </row>
    <row r="51" spans="2:7" ht="30.95" customHeight="1">
      <c r="B51" s="26"/>
      <c r="C51" s="27"/>
      <c r="D51" s="27"/>
      <c r="E51" s="27"/>
      <c r="F51" s="27"/>
      <c r="G51" s="27"/>
    </row>
    <row r="52" spans="2:7" ht="30.95" customHeight="1">
      <c r="B52" s="26"/>
      <c r="C52" s="27"/>
      <c r="D52" s="27"/>
      <c r="E52" s="27"/>
      <c r="F52" s="27"/>
      <c r="G52" s="27"/>
    </row>
    <row r="53" spans="2:7" ht="30.95" customHeight="1">
      <c r="B53" s="26"/>
      <c r="C53" s="27"/>
      <c r="D53" s="27"/>
      <c r="E53" s="27"/>
      <c r="F53" s="27"/>
      <c r="G53" s="27"/>
    </row>
    <row r="54" spans="2:7" ht="30.95" customHeight="1">
      <c r="B54" s="33"/>
      <c r="C54" s="25"/>
      <c r="D54" s="25"/>
      <c r="E54" s="25"/>
      <c r="F54" s="25"/>
      <c r="G54" s="27"/>
    </row>
    <row r="55" spans="2:7" ht="30.95" customHeight="1">
      <c r="B55" s="26"/>
      <c r="C55" s="27"/>
      <c r="D55" s="27"/>
      <c r="E55" s="27"/>
      <c r="F55" s="27"/>
      <c r="G55" s="27"/>
    </row>
    <row r="56" spans="2:7" ht="30.95" customHeight="1">
      <c r="B56" s="26"/>
      <c r="C56" s="27"/>
      <c r="D56" s="27"/>
      <c r="E56" s="27"/>
      <c r="F56" s="27"/>
      <c r="G56" s="27"/>
    </row>
    <row r="57" spans="2:7" ht="30.95" customHeight="1">
      <c r="B57" s="28"/>
      <c r="C57" s="27"/>
      <c r="D57" s="27"/>
      <c r="E57" s="27"/>
      <c r="F57" s="27"/>
      <c r="G57" s="27"/>
    </row>
    <row r="58" spans="2:7" ht="15">
      <c r="B58" s="45"/>
      <c r="C58" s="45"/>
      <c r="D58" s="45"/>
      <c r="E58" s="45"/>
      <c r="F58" s="45"/>
      <c r="G58" s="27"/>
    </row>
    <row r="59" spans="2:7" ht="15">
      <c r="B59" s="45"/>
      <c r="C59" s="45"/>
      <c r="D59" s="45"/>
      <c r="E59" s="45"/>
      <c r="F59" s="45"/>
      <c r="G59" s="27"/>
    </row>
    <row r="60" spans="2:7" ht="15">
      <c r="B60" s="45"/>
      <c r="C60" s="45"/>
      <c r="D60" s="45"/>
      <c r="E60" s="45"/>
      <c r="F60" s="45"/>
      <c r="G60" s="27"/>
    </row>
    <row r="61" spans="2:7" ht="15">
      <c r="B61" s="45"/>
      <c r="C61" s="45"/>
      <c r="D61" s="45"/>
      <c r="E61" s="45"/>
      <c r="F61" s="45"/>
      <c r="G61" s="27"/>
    </row>
    <row r="62" spans="2:7" ht="15">
      <c r="B62" s="45"/>
      <c r="C62" s="45"/>
      <c r="D62" s="45"/>
      <c r="E62" s="45"/>
      <c r="F62" s="45"/>
      <c r="G62" s="27"/>
    </row>
    <row r="63" spans="2:7" ht="15">
      <c r="B63" s="45"/>
      <c r="C63" s="45"/>
      <c r="D63" s="45"/>
      <c r="E63" s="45"/>
      <c r="F63" s="45"/>
      <c r="G63" s="27"/>
    </row>
    <row r="64" spans="2:7" ht="15">
      <c r="B64" s="45"/>
      <c r="C64" s="45"/>
      <c r="D64" s="45"/>
      <c r="E64" s="45"/>
      <c r="F64" s="45"/>
      <c r="G64" s="27"/>
    </row>
    <row r="65" spans="2:7" ht="15">
      <c r="B65" s="45"/>
      <c r="C65" s="45"/>
      <c r="D65" s="45"/>
      <c r="E65" s="45"/>
      <c r="F65" s="45"/>
      <c r="G65" s="27"/>
    </row>
    <row r="66" spans="2:7" ht="15">
      <c r="B66" s="45"/>
      <c r="C66" s="45"/>
      <c r="D66" s="45"/>
      <c r="E66" s="45"/>
      <c r="F66" s="45"/>
      <c r="G66" s="27"/>
    </row>
    <row r="67" spans="2:7" ht="15">
      <c r="B67" s="45"/>
      <c r="C67" s="45"/>
      <c r="D67" s="45"/>
      <c r="E67" s="45"/>
      <c r="F67" s="45"/>
      <c r="G67" s="27"/>
    </row>
    <row r="68" spans="2:7" ht="15">
      <c r="B68" s="45"/>
      <c r="C68" s="45"/>
      <c r="D68" s="45"/>
      <c r="E68" s="45"/>
      <c r="F68" s="45"/>
      <c r="G68" s="27"/>
    </row>
    <row r="69" spans="2:7" ht="15">
      <c r="B69" s="45"/>
      <c r="C69" s="45"/>
      <c r="D69" s="45"/>
      <c r="E69" s="45"/>
      <c r="F69" s="45"/>
      <c r="G69" s="27"/>
    </row>
    <row r="70" spans="2:7" ht="15">
      <c r="B70" s="45"/>
      <c r="C70" s="45"/>
      <c r="D70" s="45"/>
      <c r="E70" s="45"/>
      <c r="F70" s="45"/>
      <c r="G70" s="27"/>
    </row>
    <row r="71" spans="2:7" ht="15">
      <c r="B71" s="45"/>
      <c r="C71" s="45"/>
      <c r="D71" s="45"/>
      <c r="E71" s="45"/>
      <c r="F71" s="45"/>
      <c r="G71" s="27"/>
    </row>
    <row r="72" spans="2:7" ht="15">
      <c r="B72" s="45"/>
      <c r="C72" s="45"/>
      <c r="D72" s="45"/>
      <c r="E72" s="45"/>
      <c r="F72" s="45"/>
      <c r="G72" s="27"/>
    </row>
    <row r="73" spans="2:7" ht="15">
      <c r="B73" s="45"/>
      <c r="C73" s="45"/>
      <c r="D73" s="45"/>
      <c r="E73" s="45"/>
      <c r="F73" s="45"/>
      <c r="G73" s="27"/>
    </row>
    <row r="74" spans="2:7" ht="15">
      <c r="B74" s="45"/>
      <c r="C74" s="45"/>
      <c r="D74" s="45"/>
      <c r="E74" s="45"/>
      <c r="F74" s="45"/>
      <c r="G74" s="27"/>
    </row>
    <row r="75" spans="2:7" ht="15">
      <c r="B75" s="45"/>
      <c r="C75" s="45"/>
      <c r="D75" s="45"/>
      <c r="E75" s="45"/>
      <c r="F75" s="45"/>
      <c r="G75" s="27"/>
    </row>
    <row r="76" spans="2:7" ht="15">
      <c r="B76" s="45"/>
      <c r="C76" s="45"/>
      <c r="D76" s="45"/>
      <c r="E76" s="45"/>
      <c r="F76" s="45"/>
      <c r="G76" s="27"/>
    </row>
    <row r="77" spans="2:7" ht="15">
      <c r="B77" s="45"/>
      <c r="C77" s="45"/>
      <c r="D77" s="45"/>
      <c r="E77" s="45"/>
      <c r="F77" s="45"/>
      <c r="G77" s="27"/>
    </row>
    <row r="78" spans="2:7" ht="15">
      <c r="B78" s="45"/>
      <c r="C78" s="45"/>
      <c r="D78" s="45"/>
      <c r="E78" s="45"/>
      <c r="F78" s="45"/>
      <c r="G78" s="27"/>
    </row>
    <row r="79" spans="2:7" ht="15">
      <c r="B79" s="45"/>
      <c r="C79" s="45"/>
      <c r="D79" s="45"/>
      <c r="E79" s="45"/>
      <c r="F79" s="45"/>
      <c r="G79" s="27"/>
    </row>
    <row r="80" spans="2:7" ht="15">
      <c r="B80" s="45"/>
      <c r="C80" s="45"/>
      <c r="D80" s="45"/>
      <c r="E80" s="45"/>
      <c r="F80" s="45"/>
      <c r="G80" s="27"/>
    </row>
    <row r="81" spans="2:7" ht="15">
      <c r="B81" s="45"/>
      <c r="C81" s="45"/>
      <c r="D81" s="45"/>
      <c r="E81" s="45"/>
      <c r="F81" s="45"/>
      <c r="G81" s="27"/>
    </row>
    <row r="82" spans="2:7" ht="15">
      <c r="B82" s="45"/>
      <c r="C82" s="45"/>
      <c r="D82" s="45"/>
      <c r="E82" s="45"/>
      <c r="F82" s="45"/>
      <c r="G82" s="27"/>
    </row>
    <row r="83" spans="2:7" ht="15">
      <c r="B83" s="45"/>
      <c r="C83" s="45"/>
      <c r="D83" s="45"/>
      <c r="E83" s="45"/>
      <c r="F83" s="45"/>
      <c r="G83" s="27"/>
    </row>
    <row r="84" spans="2:7" ht="15">
      <c r="B84" s="45"/>
      <c r="C84" s="45"/>
      <c r="D84" s="45"/>
      <c r="E84" s="45"/>
      <c r="F84" s="45"/>
      <c r="G84" s="27"/>
    </row>
    <row r="85" spans="2:7" ht="15">
      <c r="B85" s="45"/>
      <c r="C85" s="45"/>
      <c r="D85" s="45"/>
      <c r="E85" s="45"/>
      <c r="F85" s="45"/>
      <c r="G85" s="27"/>
    </row>
    <row r="86" spans="2:7" ht="15.75">
      <c r="B86" s="45"/>
      <c r="C86" s="45"/>
      <c r="D86" s="45"/>
      <c r="E86" s="45"/>
      <c r="F86" s="45"/>
      <c r="G86" s="46"/>
    </row>
    <row r="87" spans="2:7" ht="15.75">
      <c r="B87" s="45"/>
      <c r="C87" s="45"/>
      <c r="D87" s="45"/>
      <c r="E87" s="45"/>
      <c r="F87" s="45"/>
      <c r="G87" s="25"/>
    </row>
    <row r="88" spans="2:7" ht="15">
      <c r="B88" s="45"/>
      <c r="C88" s="45"/>
      <c r="D88" s="45"/>
      <c r="E88" s="45"/>
      <c r="F88" s="45"/>
      <c r="G88" s="27"/>
    </row>
    <row r="89" spans="2:7" ht="15.75">
      <c r="B89" s="45"/>
      <c r="C89" s="45"/>
      <c r="D89" s="45"/>
      <c r="E89" s="45"/>
      <c r="F89" s="45"/>
      <c r="G89" s="25"/>
    </row>
    <row r="90" spans="2:7" ht="15">
      <c r="B90" s="45"/>
      <c r="C90" s="45"/>
      <c r="D90" s="45"/>
      <c r="E90" s="45"/>
      <c r="F90" s="45"/>
      <c r="G90" s="27"/>
    </row>
    <row r="91" spans="2:7" ht="15">
      <c r="B91" s="45"/>
      <c r="C91" s="45"/>
      <c r="D91" s="45"/>
      <c r="E91" s="45"/>
      <c r="F91" s="45"/>
      <c r="G91" s="27"/>
    </row>
    <row r="92" spans="2:7" ht="15">
      <c r="B92" s="45"/>
      <c r="C92" s="45"/>
      <c r="D92" s="45"/>
      <c r="E92" s="45"/>
      <c r="F92" s="45"/>
      <c r="G92" s="27"/>
    </row>
    <row r="93" spans="2:7">
      <c r="B93" s="45"/>
      <c r="C93" s="45"/>
      <c r="D93" s="45"/>
      <c r="E93" s="45"/>
      <c r="F93" s="45"/>
      <c r="G93" s="29"/>
    </row>
    <row r="94" spans="2:7">
      <c r="B94" s="45"/>
      <c r="C94" s="45"/>
      <c r="D94" s="45"/>
      <c r="E94" s="45"/>
      <c r="F94" s="45"/>
      <c r="G94" s="29"/>
    </row>
    <row r="95" spans="2:7" ht="15.75">
      <c r="B95" s="45"/>
      <c r="C95" s="45"/>
      <c r="D95" s="45"/>
      <c r="E95" s="45"/>
      <c r="F95" s="45"/>
      <c r="G95" s="30"/>
    </row>
    <row r="96" spans="2:7">
      <c r="B96" s="45"/>
      <c r="C96" s="45"/>
      <c r="D96" s="45"/>
      <c r="E96" s="45"/>
      <c r="F96" s="45"/>
      <c r="G96" s="31"/>
    </row>
    <row r="97" spans="2:7" ht="15">
      <c r="B97" s="45"/>
      <c r="C97" s="45"/>
      <c r="D97" s="45"/>
      <c r="E97" s="45"/>
      <c r="F97" s="45"/>
      <c r="G97" s="32"/>
    </row>
    <row r="98" spans="2:7" ht="15">
      <c r="B98" s="45"/>
      <c r="C98" s="45"/>
      <c r="D98" s="45"/>
      <c r="E98" s="45"/>
      <c r="F98" s="45"/>
      <c r="G98" s="27"/>
    </row>
    <row r="99" spans="2:7" ht="15">
      <c r="G99" s="27"/>
    </row>
    <row r="100" spans="2:7" ht="15">
      <c r="G100" s="27"/>
    </row>
    <row r="101" spans="2:7" ht="15">
      <c r="G101" s="27"/>
    </row>
    <row r="102" spans="2:7" ht="15">
      <c r="G102" s="27"/>
    </row>
    <row r="103" spans="2:7" ht="15.75">
      <c r="G103" s="25"/>
    </row>
    <row r="104" spans="2:7" ht="15">
      <c r="G104" s="27"/>
    </row>
    <row r="105" spans="2:7" ht="15">
      <c r="G105" s="27"/>
    </row>
    <row r="106" spans="2:7" ht="15">
      <c r="G106" s="27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9"/>
  <sheetViews>
    <sheetView showGridLines="0" view="pageLayout" topLeftCell="A47" zoomScaleNormal="100" workbookViewId="0">
      <selection activeCell="C12" sqref="C12:C35"/>
    </sheetView>
  </sheetViews>
  <sheetFormatPr baseColWidth="10" defaultRowHeight="12.75"/>
  <cols>
    <col min="1" max="1" width="2.5703125" style="18" customWidth="1"/>
    <col min="2" max="2" width="20.7109375" style="18" customWidth="1"/>
    <col min="3" max="3" width="15" style="18" customWidth="1"/>
    <col min="4" max="4" width="18.85546875" style="18" customWidth="1"/>
    <col min="5" max="5" width="19.42578125" style="18" customWidth="1"/>
    <col min="6" max="6" width="21.85546875" style="18" customWidth="1"/>
    <col min="7" max="7" width="15.5703125" style="18" customWidth="1"/>
    <col min="8" max="257" width="11.42578125" style="18"/>
    <col min="258" max="258" width="22.5703125" style="18" customWidth="1"/>
    <col min="259" max="259" width="14.7109375" style="18" customWidth="1"/>
    <col min="260" max="260" width="17.140625" style="18" customWidth="1"/>
    <col min="261" max="261" width="18.42578125" style="18" customWidth="1"/>
    <col min="262" max="262" width="15.42578125" style="18" customWidth="1"/>
    <col min="263" max="263" width="15.5703125" style="18" customWidth="1"/>
    <col min="264" max="513" width="11.42578125" style="18"/>
    <col min="514" max="514" width="22.5703125" style="18" customWidth="1"/>
    <col min="515" max="515" width="14.7109375" style="18" customWidth="1"/>
    <col min="516" max="516" width="17.140625" style="18" customWidth="1"/>
    <col min="517" max="517" width="18.42578125" style="18" customWidth="1"/>
    <col min="518" max="518" width="15.42578125" style="18" customWidth="1"/>
    <col min="519" max="519" width="15.5703125" style="18" customWidth="1"/>
    <col min="520" max="769" width="11.42578125" style="18"/>
    <col min="770" max="770" width="22.5703125" style="18" customWidth="1"/>
    <col min="771" max="771" width="14.7109375" style="18" customWidth="1"/>
    <col min="772" max="772" width="17.140625" style="18" customWidth="1"/>
    <col min="773" max="773" width="18.42578125" style="18" customWidth="1"/>
    <col min="774" max="774" width="15.42578125" style="18" customWidth="1"/>
    <col min="775" max="775" width="15.5703125" style="18" customWidth="1"/>
    <col min="776" max="1025" width="11.42578125" style="18"/>
    <col min="1026" max="1026" width="22.5703125" style="18" customWidth="1"/>
    <col min="1027" max="1027" width="14.7109375" style="18" customWidth="1"/>
    <col min="1028" max="1028" width="17.140625" style="18" customWidth="1"/>
    <col min="1029" max="1029" width="18.42578125" style="18" customWidth="1"/>
    <col min="1030" max="1030" width="15.42578125" style="18" customWidth="1"/>
    <col min="1031" max="1031" width="15.5703125" style="18" customWidth="1"/>
    <col min="1032" max="1281" width="11.42578125" style="18"/>
    <col min="1282" max="1282" width="22.5703125" style="18" customWidth="1"/>
    <col min="1283" max="1283" width="14.7109375" style="18" customWidth="1"/>
    <col min="1284" max="1284" width="17.140625" style="18" customWidth="1"/>
    <col min="1285" max="1285" width="18.42578125" style="18" customWidth="1"/>
    <col min="1286" max="1286" width="15.42578125" style="18" customWidth="1"/>
    <col min="1287" max="1287" width="15.5703125" style="18" customWidth="1"/>
    <col min="1288" max="1537" width="11.42578125" style="18"/>
    <col min="1538" max="1538" width="22.5703125" style="18" customWidth="1"/>
    <col min="1539" max="1539" width="14.7109375" style="18" customWidth="1"/>
    <col min="1540" max="1540" width="17.140625" style="18" customWidth="1"/>
    <col min="1541" max="1541" width="18.42578125" style="18" customWidth="1"/>
    <col min="1542" max="1542" width="15.42578125" style="18" customWidth="1"/>
    <col min="1543" max="1543" width="15.5703125" style="18" customWidth="1"/>
    <col min="1544" max="1793" width="11.42578125" style="18"/>
    <col min="1794" max="1794" width="22.5703125" style="18" customWidth="1"/>
    <col min="1795" max="1795" width="14.7109375" style="18" customWidth="1"/>
    <col min="1796" max="1796" width="17.140625" style="18" customWidth="1"/>
    <col min="1797" max="1797" width="18.42578125" style="18" customWidth="1"/>
    <col min="1798" max="1798" width="15.42578125" style="18" customWidth="1"/>
    <col min="1799" max="1799" width="15.5703125" style="18" customWidth="1"/>
    <col min="1800" max="2049" width="11.42578125" style="18"/>
    <col min="2050" max="2050" width="22.5703125" style="18" customWidth="1"/>
    <col min="2051" max="2051" width="14.7109375" style="18" customWidth="1"/>
    <col min="2052" max="2052" width="17.140625" style="18" customWidth="1"/>
    <col min="2053" max="2053" width="18.42578125" style="18" customWidth="1"/>
    <col min="2054" max="2054" width="15.42578125" style="18" customWidth="1"/>
    <col min="2055" max="2055" width="15.5703125" style="18" customWidth="1"/>
    <col min="2056" max="2305" width="11.42578125" style="18"/>
    <col min="2306" max="2306" width="22.5703125" style="18" customWidth="1"/>
    <col min="2307" max="2307" width="14.7109375" style="18" customWidth="1"/>
    <col min="2308" max="2308" width="17.140625" style="18" customWidth="1"/>
    <col min="2309" max="2309" width="18.42578125" style="18" customWidth="1"/>
    <col min="2310" max="2310" width="15.42578125" style="18" customWidth="1"/>
    <col min="2311" max="2311" width="15.5703125" style="18" customWidth="1"/>
    <col min="2312" max="2561" width="11.42578125" style="18"/>
    <col min="2562" max="2562" width="22.5703125" style="18" customWidth="1"/>
    <col min="2563" max="2563" width="14.7109375" style="18" customWidth="1"/>
    <col min="2564" max="2564" width="17.140625" style="18" customWidth="1"/>
    <col min="2565" max="2565" width="18.42578125" style="18" customWidth="1"/>
    <col min="2566" max="2566" width="15.42578125" style="18" customWidth="1"/>
    <col min="2567" max="2567" width="15.5703125" style="18" customWidth="1"/>
    <col min="2568" max="2817" width="11.42578125" style="18"/>
    <col min="2818" max="2818" width="22.5703125" style="18" customWidth="1"/>
    <col min="2819" max="2819" width="14.7109375" style="18" customWidth="1"/>
    <col min="2820" max="2820" width="17.140625" style="18" customWidth="1"/>
    <col min="2821" max="2821" width="18.42578125" style="18" customWidth="1"/>
    <col min="2822" max="2822" width="15.42578125" style="18" customWidth="1"/>
    <col min="2823" max="2823" width="15.5703125" style="18" customWidth="1"/>
    <col min="2824" max="3073" width="11.42578125" style="18"/>
    <col min="3074" max="3074" width="22.5703125" style="18" customWidth="1"/>
    <col min="3075" max="3075" width="14.7109375" style="18" customWidth="1"/>
    <col min="3076" max="3076" width="17.140625" style="18" customWidth="1"/>
    <col min="3077" max="3077" width="18.42578125" style="18" customWidth="1"/>
    <col min="3078" max="3078" width="15.42578125" style="18" customWidth="1"/>
    <col min="3079" max="3079" width="15.5703125" style="18" customWidth="1"/>
    <col min="3080" max="3329" width="11.42578125" style="18"/>
    <col min="3330" max="3330" width="22.5703125" style="18" customWidth="1"/>
    <col min="3331" max="3331" width="14.7109375" style="18" customWidth="1"/>
    <col min="3332" max="3332" width="17.140625" style="18" customWidth="1"/>
    <col min="3333" max="3333" width="18.42578125" style="18" customWidth="1"/>
    <col min="3334" max="3334" width="15.42578125" style="18" customWidth="1"/>
    <col min="3335" max="3335" width="15.5703125" style="18" customWidth="1"/>
    <col min="3336" max="3585" width="11.42578125" style="18"/>
    <col min="3586" max="3586" width="22.5703125" style="18" customWidth="1"/>
    <col min="3587" max="3587" width="14.7109375" style="18" customWidth="1"/>
    <col min="3588" max="3588" width="17.140625" style="18" customWidth="1"/>
    <col min="3589" max="3589" width="18.42578125" style="18" customWidth="1"/>
    <col min="3590" max="3590" width="15.42578125" style="18" customWidth="1"/>
    <col min="3591" max="3591" width="15.5703125" style="18" customWidth="1"/>
    <col min="3592" max="3841" width="11.42578125" style="18"/>
    <col min="3842" max="3842" width="22.5703125" style="18" customWidth="1"/>
    <col min="3843" max="3843" width="14.7109375" style="18" customWidth="1"/>
    <col min="3844" max="3844" width="17.140625" style="18" customWidth="1"/>
    <col min="3845" max="3845" width="18.42578125" style="18" customWidth="1"/>
    <col min="3846" max="3846" width="15.42578125" style="18" customWidth="1"/>
    <col min="3847" max="3847" width="15.5703125" style="18" customWidth="1"/>
    <col min="3848" max="4097" width="11.42578125" style="18"/>
    <col min="4098" max="4098" width="22.5703125" style="18" customWidth="1"/>
    <col min="4099" max="4099" width="14.7109375" style="18" customWidth="1"/>
    <col min="4100" max="4100" width="17.140625" style="18" customWidth="1"/>
    <col min="4101" max="4101" width="18.42578125" style="18" customWidth="1"/>
    <col min="4102" max="4102" width="15.42578125" style="18" customWidth="1"/>
    <col min="4103" max="4103" width="15.5703125" style="18" customWidth="1"/>
    <col min="4104" max="4353" width="11.42578125" style="18"/>
    <col min="4354" max="4354" width="22.5703125" style="18" customWidth="1"/>
    <col min="4355" max="4355" width="14.7109375" style="18" customWidth="1"/>
    <col min="4356" max="4356" width="17.140625" style="18" customWidth="1"/>
    <col min="4357" max="4357" width="18.42578125" style="18" customWidth="1"/>
    <col min="4358" max="4358" width="15.42578125" style="18" customWidth="1"/>
    <col min="4359" max="4359" width="15.5703125" style="18" customWidth="1"/>
    <col min="4360" max="4609" width="11.42578125" style="18"/>
    <col min="4610" max="4610" width="22.5703125" style="18" customWidth="1"/>
    <col min="4611" max="4611" width="14.7109375" style="18" customWidth="1"/>
    <col min="4612" max="4612" width="17.140625" style="18" customWidth="1"/>
    <col min="4613" max="4613" width="18.42578125" style="18" customWidth="1"/>
    <col min="4614" max="4614" width="15.42578125" style="18" customWidth="1"/>
    <col min="4615" max="4615" width="15.5703125" style="18" customWidth="1"/>
    <col min="4616" max="4865" width="11.42578125" style="18"/>
    <col min="4866" max="4866" width="22.5703125" style="18" customWidth="1"/>
    <col min="4867" max="4867" width="14.7109375" style="18" customWidth="1"/>
    <col min="4868" max="4868" width="17.140625" style="18" customWidth="1"/>
    <col min="4869" max="4869" width="18.42578125" style="18" customWidth="1"/>
    <col min="4870" max="4870" width="15.42578125" style="18" customWidth="1"/>
    <col min="4871" max="4871" width="15.5703125" style="18" customWidth="1"/>
    <col min="4872" max="5121" width="11.42578125" style="18"/>
    <col min="5122" max="5122" width="22.5703125" style="18" customWidth="1"/>
    <col min="5123" max="5123" width="14.7109375" style="18" customWidth="1"/>
    <col min="5124" max="5124" width="17.140625" style="18" customWidth="1"/>
    <col min="5125" max="5125" width="18.42578125" style="18" customWidth="1"/>
    <col min="5126" max="5126" width="15.42578125" style="18" customWidth="1"/>
    <col min="5127" max="5127" width="15.5703125" style="18" customWidth="1"/>
    <col min="5128" max="5377" width="11.42578125" style="18"/>
    <col min="5378" max="5378" width="22.5703125" style="18" customWidth="1"/>
    <col min="5379" max="5379" width="14.7109375" style="18" customWidth="1"/>
    <col min="5380" max="5380" width="17.140625" style="18" customWidth="1"/>
    <col min="5381" max="5381" width="18.42578125" style="18" customWidth="1"/>
    <col min="5382" max="5382" width="15.42578125" style="18" customWidth="1"/>
    <col min="5383" max="5383" width="15.5703125" style="18" customWidth="1"/>
    <col min="5384" max="5633" width="11.42578125" style="18"/>
    <col min="5634" max="5634" width="22.5703125" style="18" customWidth="1"/>
    <col min="5635" max="5635" width="14.7109375" style="18" customWidth="1"/>
    <col min="5636" max="5636" width="17.140625" style="18" customWidth="1"/>
    <col min="5637" max="5637" width="18.42578125" style="18" customWidth="1"/>
    <col min="5638" max="5638" width="15.42578125" style="18" customWidth="1"/>
    <col min="5639" max="5639" width="15.5703125" style="18" customWidth="1"/>
    <col min="5640" max="5889" width="11.42578125" style="18"/>
    <col min="5890" max="5890" width="22.5703125" style="18" customWidth="1"/>
    <col min="5891" max="5891" width="14.7109375" style="18" customWidth="1"/>
    <col min="5892" max="5892" width="17.140625" style="18" customWidth="1"/>
    <col min="5893" max="5893" width="18.42578125" style="18" customWidth="1"/>
    <col min="5894" max="5894" width="15.42578125" style="18" customWidth="1"/>
    <col min="5895" max="5895" width="15.5703125" style="18" customWidth="1"/>
    <col min="5896" max="6145" width="11.42578125" style="18"/>
    <col min="6146" max="6146" width="22.5703125" style="18" customWidth="1"/>
    <col min="6147" max="6147" width="14.7109375" style="18" customWidth="1"/>
    <col min="6148" max="6148" width="17.140625" style="18" customWidth="1"/>
    <col min="6149" max="6149" width="18.42578125" style="18" customWidth="1"/>
    <col min="6150" max="6150" width="15.42578125" style="18" customWidth="1"/>
    <col min="6151" max="6151" width="15.5703125" style="18" customWidth="1"/>
    <col min="6152" max="6401" width="11.42578125" style="18"/>
    <col min="6402" max="6402" width="22.5703125" style="18" customWidth="1"/>
    <col min="6403" max="6403" width="14.7109375" style="18" customWidth="1"/>
    <col min="6404" max="6404" width="17.140625" style="18" customWidth="1"/>
    <col min="6405" max="6405" width="18.42578125" style="18" customWidth="1"/>
    <col min="6406" max="6406" width="15.42578125" style="18" customWidth="1"/>
    <col min="6407" max="6407" width="15.5703125" style="18" customWidth="1"/>
    <col min="6408" max="6657" width="11.42578125" style="18"/>
    <col min="6658" max="6658" width="22.5703125" style="18" customWidth="1"/>
    <col min="6659" max="6659" width="14.7109375" style="18" customWidth="1"/>
    <col min="6660" max="6660" width="17.140625" style="18" customWidth="1"/>
    <col min="6661" max="6661" width="18.42578125" style="18" customWidth="1"/>
    <col min="6662" max="6662" width="15.42578125" style="18" customWidth="1"/>
    <col min="6663" max="6663" width="15.5703125" style="18" customWidth="1"/>
    <col min="6664" max="6913" width="11.42578125" style="18"/>
    <col min="6914" max="6914" width="22.5703125" style="18" customWidth="1"/>
    <col min="6915" max="6915" width="14.7109375" style="18" customWidth="1"/>
    <col min="6916" max="6916" width="17.140625" style="18" customWidth="1"/>
    <col min="6917" max="6917" width="18.42578125" style="18" customWidth="1"/>
    <col min="6918" max="6918" width="15.42578125" style="18" customWidth="1"/>
    <col min="6919" max="6919" width="15.5703125" style="18" customWidth="1"/>
    <col min="6920" max="7169" width="11.42578125" style="18"/>
    <col min="7170" max="7170" width="22.5703125" style="18" customWidth="1"/>
    <col min="7171" max="7171" width="14.7109375" style="18" customWidth="1"/>
    <col min="7172" max="7172" width="17.140625" style="18" customWidth="1"/>
    <col min="7173" max="7173" width="18.42578125" style="18" customWidth="1"/>
    <col min="7174" max="7174" width="15.42578125" style="18" customWidth="1"/>
    <col min="7175" max="7175" width="15.5703125" style="18" customWidth="1"/>
    <col min="7176" max="7425" width="11.42578125" style="18"/>
    <col min="7426" max="7426" width="22.5703125" style="18" customWidth="1"/>
    <col min="7427" max="7427" width="14.7109375" style="18" customWidth="1"/>
    <col min="7428" max="7428" width="17.140625" style="18" customWidth="1"/>
    <col min="7429" max="7429" width="18.42578125" style="18" customWidth="1"/>
    <col min="7430" max="7430" width="15.42578125" style="18" customWidth="1"/>
    <col min="7431" max="7431" width="15.5703125" style="18" customWidth="1"/>
    <col min="7432" max="7681" width="11.42578125" style="18"/>
    <col min="7682" max="7682" width="22.5703125" style="18" customWidth="1"/>
    <col min="7683" max="7683" width="14.7109375" style="18" customWidth="1"/>
    <col min="7684" max="7684" width="17.140625" style="18" customWidth="1"/>
    <col min="7685" max="7685" width="18.42578125" style="18" customWidth="1"/>
    <col min="7686" max="7686" width="15.42578125" style="18" customWidth="1"/>
    <col min="7687" max="7687" width="15.5703125" style="18" customWidth="1"/>
    <col min="7688" max="7937" width="11.42578125" style="18"/>
    <col min="7938" max="7938" width="22.5703125" style="18" customWidth="1"/>
    <col min="7939" max="7939" width="14.7109375" style="18" customWidth="1"/>
    <col min="7940" max="7940" width="17.140625" style="18" customWidth="1"/>
    <col min="7941" max="7941" width="18.42578125" style="18" customWidth="1"/>
    <col min="7942" max="7942" width="15.42578125" style="18" customWidth="1"/>
    <col min="7943" max="7943" width="15.5703125" style="18" customWidth="1"/>
    <col min="7944" max="8193" width="11.42578125" style="18"/>
    <col min="8194" max="8194" width="22.5703125" style="18" customWidth="1"/>
    <col min="8195" max="8195" width="14.7109375" style="18" customWidth="1"/>
    <col min="8196" max="8196" width="17.140625" style="18" customWidth="1"/>
    <col min="8197" max="8197" width="18.42578125" style="18" customWidth="1"/>
    <col min="8198" max="8198" width="15.42578125" style="18" customWidth="1"/>
    <col min="8199" max="8199" width="15.5703125" style="18" customWidth="1"/>
    <col min="8200" max="8449" width="11.42578125" style="18"/>
    <col min="8450" max="8450" width="22.5703125" style="18" customWidth="1"/>
    <col min="8451" max="8451" width="14.7109375" style="18" customWidth="1"/>
    <col min="8452" max="8452" width="17.140625" style="18" customWidth="1"/>
    <col min="8453" max="8453" width="18.42578125" style="18" customWidth="1"/>
    <col min="8454" max="8454" width="15.42578125" style="18" customWidth="1"/>
    <col min="8455" max="8455" width="15.5703125" style="18" customWidth="1"/>
    <col min="8456" max="8705" width="11.42578125" style="18"/>
    <col min="8706" max="8706" width="22.5703125" style="18" customWidth="1"/>
    <col min="8707" max="8707" width="14.7109375" style="18" customWidth="1"/>
    <col min="8708" max="8708" width="17.140625" style="18" customWidth="1"/>
    <col min="8709" max="8709" width="18.42578125" style="18" customWidth="1"/>
    <col min="8710" max="8710" width="15.42578125" style="18" customWidth="1"/>
    <col min="8711" max="8711" width="15.5703125" style="18" customWidth="1"/>
    <col min="8712" max="8961" width="11.42578125" style="18"/>
    <col min="8962" max="8962" width="22.5703125" style="18" customWidth="1"/>
    <col min="8963" max="8963" width="14.7109375" style="18" customWidth="1"/>
    <col min="8964" max="8964" width="17.140625" style="18" customWidth="1"/>
    <col min="8965" max="8965" width="18.42578125" style="18" customWidth="1"/>
    <col min="8966" max="8966" width="15.42578125" style="18" customWidth="1"/>
    <col min="8967" max="8967" width="15.5703125" style="18" customWidth="1"/>
    <col min="8968" max="9217" width="11.42578125" style="18"/>
    <col min="9218" max="9218" width="22.5703125" style="18" customWidth="1"/>
    <col min="9219" max="9219" width="14.7109375" style="18" customWidth="1"/>
    <col min="9220" max="9220" width="17.140625" style="18" customWidth="1"/>
    <col min="9221" max="9221" width="18.42578125" style="18" customWidth="1"/>
    <col min="9222" max="9222" width="15.42578125" style="18" customWidth="1"/>
    <col min="9223" max="9223" width="15.5703125" style="18" customWidth="1"/>
    <col min="9224" max="9473" width="11.42578125" style="18"/>
    <col min="9474" max="9474" width="22.5703125" style="18" customWidth="1"/>
    <col min="9475" max="9475" width="14.7109375" style="18" customWidth="1"/>
    <col min="9476" max="9476" width="17.140625" style="18" customWidth="1"/>
    <col min="9477" max="9477" width="18.42578125" style="18" customWidth="1"/>
    <col min="9478" max="9478" width="15.42578125" style="18" customWidth="1"/>
    <col min="9479" max="9479" width="15.5703125" style="18" customWidth="1"/>
    <col min="9480" max="9729" width="11.42578125" style="18"/>
    <col min="9730" max="9730" width="22.5703125" style="18" customWidth="1"/>
    <col min="9731" max="9731" width="14.7109375" style="18" customWidth="1"/>
    <col min="9732" max="9732" width="17.140625" style="18" customWidth="1"/>
    <col min="9733" max="9733" width="18.42578125" style="18" customWidth="1"/>
    <col min="9734" max="9734" width="15.42578125" style="18" customWidth="1"/>
    <col min="9735" max="9735" width="15.5703125" style="18" customWidth="1"/>
    <col min="9736" max="9985" width="11.42578125" style="18"/>
    <col min="9986" max="9986" width="22.5703125" style="18" customWidth="1"/>
    <col min="9987" max="9987" width="14.7109375" style="18" customWidth="1"/>
    <col min="9988" max="9988" width="17.140625" style="18" customWidth="1"/>
    <col min="9989" max="9989" width="18.42578125" style="18" customWidth="1"/>
    <col min="9990" max="9990" width="15.42578125" style="18" customWidth="1"/>
    <col min="9991" max="9991" width="15.5703125" style="18" customWidth="1"/>
    <col min="9992" max="10241" width="11.42578125" style="18"/>
    <col min="10242" max="10242" width="22.5703125" style="18" customWidth="1"/>
    <col min="10243" max="10243" width="14.7109375" style="18" customWidth="1"/>
    <col min="10244" max="10244" width="17.140625" style="18" customWidth="1"/>
    <col min="10245" max="10245" width="18.42578125" style="18" customWidth="1"/>
    <col min="10246" max="10246" width="15.42578125" style="18" customWidth="1"/>
    <col min="10247" max="10247" width="15.5703125" style="18" customWidth="1"/>
    <col min="10248" max="10497" width="11.42578125" style="18"/>
    <col min="10498" max="10498" width="22.5703125" style="18" customWidth="1"/>
    <col min="10499" max="10499" width="14.7109375" style="18" customWidth="1"/>
    <col min="10500" max="10500" width="17.140625" style="18" customWidth="1"/>
    <col min="10501" max="10501" width="18.42578125" style="18" customWidth="1"/>
    <col min="10502" max="10502" width="15.42578125" style="18" customWidth="1"/>
    <col min="10503" max="10503" width="15.5703125" style="18" customWidth="1"/>
    <col min="10504" max="10753" width="11.42578125" style="18"/>
    <col min="10754" max="10754" width="22.5703125" style="18" customWidth="1"/>
    <col min="10755" max="10755" width="14.7109375" style="18" customWidth="1"/>
    <col min="10756" max="10756" width="17.140625" style="18" customWidth="1"/>
    <col min="10757" max="10757" width="18.42578125" style="18" customWidth="1"/>
    <col min="10758" max="10758" width="15.42578125" style="18" customWidth="1"/>
    <col min="10759" max="10759" width="15.5703125" style="18" customWidth="1"/>
    <col min="10760" max="11009" width="11.42578125" style="18"/>
    <col min="11010" max="11010" width="22.5703125" style="18" customWidth="1"/>
    <col min="11011" max="11011" width="14.7109375" style="18" customWidth="1"/>
    <col min="11012" max="11012" width="17.140625" style="18" customWidth="1"/>
    <col min="11013" max="11013" width="18.42578125" style="18" customWidth="1"/>
    <col min="11014" max="11014" width="15.42578125" style="18" customWidth="1"/>
    <col min="11015" max="11015" width="15.5703125" style="18" customWidth="1"/>
    <col min="11016" max="11265" width="11.42578125" style="18"/>
    <col min="11266" max="11266" width="22.5703125" style="18" customWidth="1"/>
    <col min="11267" max="11267" width="14.7109375" style="18" customWidth="1"/>
    <col min="11268" max="11268" width="17.140625" style="18" customWidth="1"/>
    <col min="11269" max="11269" width="18.42578125" style="18" customWidth="1"/>
    <col min="11270" max="11270" width="15.42578125" style="18" customWidth="1"/>
    <col min="11271" max="11271" width="15.5703125" style="18" customWidth="1"/>
    <col min="11272" max="11521" width="11.42578125" style="18"/>
    <col min="11522" max="11522" width="22.5703125" style="18" customWidth="1"/>
    <col min="11523" max="11523" width="14.7109375" style="18" customWidth="1"/>
    <col min="11524" max="11524" width="17.140625" style="18" customWidth="1"/>
    <col min="11525" max="11525" width="18.42578125" style="18" customWidth="1"/>
    <col min="11526" max="11526" width="15.42578125" style="18" customWidth="1"/>
    <col min="11527" max="11527" width="15.5703125" style="18" customWidth="1"/>
    <col min="11528" max="11777" width="11.42578125" style="18"/>
    <col min="11778" max="11778" width="22.5703125" style="18" customWidth="1"/>
    <col min="11779" max="11779" width="14.7109375" style="18" customWidth="1"/>
    <col min="11780" max="11780" width="17.140625" style="18" customWidth="1"/>
    <col min="11781" max="11781" width="18.42578125" style="18" customWidth="1"/>
    <col min="11782" max="11782" width="15.42578125" style="18" customWidth="1"/>
    <col min="11783" max="11783" width="15.5703125" style="18" customWidth="1"/>
    <col min="11784" max="12033" width="11.42578125" style="18"/>
    <col min="12034" max="12034" width="22.5703125" style="18" customWidth="1"/>
    <col min="12035" max="12035" width="14.7109375" style="18" customWidth="1"/>
    <col min="12036" max="12036" width="17.140625" style="18" customWidth="1"/>
    <col min="12037" max="12037" width="18.42578125" style="18" customWidth="1"/>
    <col min="12038" max="12038" width="15.42578125" style="18" customWidth="1"/>
    <col min="12039" max="12039" width="15.5703125" style="18" customWidth="1"/>
    <col min="12040" max="12289" width="11.42578125" style="18"/>
    <col min="12290" max="12290" width="22.5703125" style="18" customWidth="1"/>
    <col min="12291" max="12291" width="14.7109375" style="18" customWidth="1"/>
    <col min="12292" max="12292" width="17.140625" style="18" customWidth="1"/>
    <col min="12293" max="12293" width="18.42578125" style="18" customWidth="1"/>
    <col min="12294" max="12294" width="15.42578125" style="18" customWidth="1"/>
    <col min="12295" max="12295" width="15.5703125" style="18" customWidth="1"/>
    <col min="12296" max="12545" width="11.42578125" style="18"/>
    <col min="12546" max="12546" width="22.5703125" style="18" customWidth="1"/>
    <col min="12547" max="12547" width="14.7109375" style="18" customWidth="1"/>
    <col min="12548" max="12548" width="17.140625" style="18" customWidth="1"/>
    <col min="12549" max="12549" width="18.42578125" style="18" customWidth="1"/>
    <col min="12550" max="12550" width="15.42578125" style="18" customWidth="1"/>
    <col min="12551" max="12551" width="15.5703125" style="18" customWidth="1"/>
    <col min="12552" max="12801" width="11.42578125" style="18"/>
    <col min="12802" max="12802" width="22.5703125" style="18" customWidth="1"/>
    <col min="12803" max="12803" width="14.7109375" style="18" customWidth="1"/>
    <col min="12804" max="12804" width="17.140625" style="18" customWidth="1"/>
    <col min="12805" max="12805" width="18.42578125" style="18" customWidth="1"/>
    <col min="12806" max="12806" width="15.42578125" style="18" customWidth="1"/>
    <col min="12807" max="12807" width="15.5703125" style="18" customWidth="1"/>
    <col min="12808" max="13057" width="11.42578125" style="18"/>
    <col min="13058" max="13058" width="22.5703125" style="18" customWidth="1"/>
    <col min="13059" max="13059" width="14.7109375" style="18" customWidth="1"/>
    <col min="13060" max="13060" width="17.140625" style="18" customWidth="1"/>
    <col min="13061" max="13061" width="18.42578125" style="18" customWidth="1"/>
    <col min="13062" max="13062" width="15.42578125" style="18" customWidth="1"/>
    <col min="13063" max="13063" width="15.5703125" style="18" customWidth="1"/>
    <col min="13064" max="13313" width="11.42578125" style="18"/>
    <col min="13314" max="13314" width="22.5703125" style="18" customWidth="1"/>
    <col min="13315" max="13315" width="14.7109375" style="18" customWidth="1"/>
    <col min="13316" max="13316" width="17.140625" style="18" customWidth="1"/>
    <col min="13317" max="13317" width="18.42578125" style="18" customWidth="1"/>
    <col min="13318" max="13318" width="15.42578125" style="18" customWidth="1"/>
    <col min="13319" max="13319" width="15.5703125" style="18" customWidth="1"/>
    <col min="13320" max="13569" width="11.42578125" style="18"/>
    <col min="13570" max="13570" width="22.5703125" style="18" customWidth="1"/>
    <col min="13571" max="13571" width="14.7109375" style="18" customWidth="1"/>
    <col min="13572" max="13572" width="17.140625" style="18" customWidth="1"/>
    <col min="13573" max="13573" width="18.42578125" style="18" customWidth="1"/>
    <col min="13574" max="13574" width="15.42578125" style="18" customWidth="1"/>
    <col min="13575" max="13575" width="15.5703125" style="18" customWidth="1"/>
    <col min="13576" max="13825" width="11.42578125" style="18"/>
    <col min="13826" max="13826" width="22.5703125" style="18" customWidth="1"/>
    <col min="13827" max="13827" width="14.7109375" style="18" customWidth="1"/>
    <col min="13828" max="13828" width="17.140625" style="18" customWidth="1"/>
    <col min="13829" max="13829" width="18.42578125" style="18" customWidth="1"/>
    <col min="13830" max="13830" width="15.42578125" style="18" customWidth="1"/>
    <col min="13831" max="13831" width="15.5703125" style="18" customWidth="1"/>
    <col min="13832" max="14081" width="11.42578125" style="18"/>
    <col min="14082" max="14082" width="22.5703125" style="18" customWidth="1"/>
    <col min="14083" max="14083" width="14.7109375" style="18" customWidth="1"/>
    <col min="14084" max="14084" width="17.140625" style="18" customWidth="1"/>
    <col min="14085" max="14085" width="18.42578125" style="18" customWidth="1"/>
    <col min="14086" max="14086" width="15.42578125" style="18" customWidth="1"/>
    <col min="14087" max="14087" width="15.5703125" style="18" customWidth="1"/>
    <col min="14088" max="14337" width="11.42578125" style="18"/>
    <col min="14338" max="14338" width="22.5703125" style="18" customWidth="1"/>
    <col min="14339" max="14339" width="14.7109375" style="18" customWidth="1"/>
    <col min="14340" max="14340" width="17.140625" style="18" customWidth="1"/>
    <col min="14341" max="14341" width="18.42578125" style="18" customWidth="1"/>
    <col min="14342" max="14342" width="15.42578125" style="18" customWidth="1"/>
    <col min="14343" max="14343" width="15.5703125" style="18" customWidth="1"/>
    <col min="14344" max="14593" width="11.42578125" style="18"/>
    <col min="14594" max="14594" width="22.5703125" style="18" customWidth="1"/>
    <col min="14595" max="14595" width="14.7109375" style="18" customWidth="1"/>
    <col min="14596" max="14596" width="17.140625" style="18" customWidth="1"/>
    <col min="14597" max="14597" width="18.42578125" style="18" customWidth="1"/>
    <col min="14598" max="14598" width="15.42578125" style="18" customWidth="1"/>
    <col min="14599" max="14599" width="15.5703125" style="18" customWidth="1"/>
    <col min="14600" max="14849" width="11.42578125" style="18"/>
    <col min="14850" max="14850" width="22.5703125" style="18" customWidth="1"/>
    <col min="14851" max="14851" width="14.7109375" style="18" customWidth="1"/>
    <col min="14852" max="14852" width="17.140625" style="18" customWidth="1"/>
    <col min="14853" max="14853" width="18.42578125" style="18" customWidth="1"/>
    <col min="14854" max="14854" width="15.42578125" style="18" customWidth="1"/>
    <col min="14855" max="14855" width="15.5703125" style="18" customWidth="1"/>
    <col min="14856" max="15105" width="11.42578125" style="18"/>
    <col min="15106" max="15106" width="22.5703125" style="18" customWidth="1"/>
    <col min="15107" max="15107" width="14.7109375" style="18" customWidth="1"/>
    <col min="15108" max="15108" width="17.140625" style="18" customWidth="1"/>
    <col min="15109" max="15109" width="18.42578125" style="18" customWidth="1"/>
    <col min="15110" max="15110" width="15.42578125" style="18" customWidth="1"/>
    <col min="15111" max="15111" width="15.5703125" style="18" customWidth="1"/>
    <col min="15112" max="15361" width="11.42578125" style="18"/>
    <col min="15362" max="15362" width="22.5703125" style="18" customWidth="1"/>
    <col min="15363" max="15363" width="14.7109375" style="18" customWidth="1"/>
    <col min="15364" max="15364" width="17.140625" style="18" customWidth="1"/>
    <col min="15365" max="15365" width="18.42578125" style="18" customWidth="1"/>
    <col min="15366" max="15366" width="15.42578125" style="18" customWidth="1"/>
    <col min="15367" max="15367" width="15.5703125" style="18" customWidth="1"/>
    <col min="15368" max="15617" width="11.42578125" style="18"/>
    <col min="15618" max="15618" width="22.5703125" style="18" customWidth="1"/>
    <col min="15619" max="15619" width="14.7109375" style="18" customWidth="1"/>
    <col min="15620" max="15620" width="17.140625" style="18" customWidth="1"/>
    <col min="15621" max="15621" width="18.42578125" style="18" customWidth="1"/>
    <col min="15622" max="15622" width="15.42578125" style="18" customWidth="1"/>
    <col min="15623" max="15623" width="15.5703125" style="18" customWidth="1"/>
    <col min="15624" max="15873" width="11.42578125" style="18"/>
    <col min="15874" max="15874" width="22.5703125" style="18" customWidth="1"/>
    <col min="15875" max="15875" width="14.7109375" style="18" customWidth="1"/>
    <col min="15876" max="15876" width="17.140625" style="18" customWidth="1"/>
    <col min="15877" max="15877" width="18.42578125" style="18" customWidth="1"/>
    <col min="15878" max="15878" width="15.42578125" style="18" customWidth="1"/>
    <col min="15879" max="15879" width="15.5703125" style="18" customWidth="1"/>
    <col min="15880" max="16129" width="11.42578125" style="18"/>
    <col min="16130" max="16130" width="22.5703125" style="18" customWidth="1"/>
    <col min="16131" max="16131" width="14.7109375" style="18" customWidth="1"/>
    <col min="16132" max="16132" width="17.140625" style="18" customWidth="1"/>
    <col min="16133" max="16133" width="18.42578125" style="18" customWidth="1"/>
    <col min="16134" max="16134" width="15.42578125" style="18" customWidth="1"/>
    <col min="16135" max="16135" width="15.5703125" style="18" customWidth="1"/>
    <col min="16136" max="16384" width="11.42578125" style="18"/>
  </cols>
  <sheetData>
    <row r="2" spans="2:7" ht="20.25" customHeight="1"/>
    <row r="3" spans="2:7" ht="31.5" customHeight="1">
      <c r="B3" s="351" t="s">
        <v>156</v>
      </c>
      <c r="C3" s="351"/>
      <c r="D3" s="351"/>
      <c r="E3" s="351"/>
      <c r="F3" s="351"/>
      <c r="G3" s="351"/>
    </row>
    <row r="4" spans="2:7" ht="28.5" customHeight="1">
      <c r="B4" s="351"/>
      <c r="C4" s="351"/>
      <c r="D4" s="351"/>
      <c r="E4" s="351"/>
      <c r="F4" s="351"/>
      <c r="G4" s="351"/>
    </row>
    <row r="5" spans="2:7">
      <c r="B5" s="351"/>
      <c r="C5" s="351"/>
      <c r="D5" s="351"/>
      <c r="E5" s="351"/>
      <c r="F5" s="351"/>
      <c r="G5" s="351"/>
    </row>
    <row r="8" spans="2:7" ht="8.25" customHeight="1" thickBot="1"/>
    <row r="9" spans="2:7" ht="30" customHeight="1" thickBot="1">
      <c r="B9" s="357" t="s">
        <v>170</v>
      </c>
      <c r="C9" s="358"/>
      <c r="D9" s="358"/>
      <c r="E9" s="358"/>
      <c r="F9" s="358"/>
      <c r="G9" s="359"/>
    </row>
    <row r="10" spans="2:7">
      <c r="B10" s="39"/>
      <c r="C10" s="39"/>
      <c r="D10" s="39"/>
      <c r="E10" s="39"/>
      <c r="F10" s="39"/>
      <c r="G10" s="39"/>
    </row>
    <row r="11" spans="2:7" ht="40.5" customHeight="1">
      <c r="B11" s="135" t="s">
        <v>31</v>
      </c>
      <c r="C11" s="135" t="s">
        <v>111</v>
      </c>
    </row>
    <row r="12" spans="2:7" ht="27.95" customHeight="1">
      <c r="B12" s="40" t="s">
        <v>33</v>
      </c>
      <c r="C12" s="38">
        <v>0</v>
      </c>
    </row>
    <row r="13" spans="2:7" ht="27.95" customHeight="1">
      <c r="B13" s="40" t="s">
        <v>34</v>
      </c>
      <c r="C13" s="38">
        <v>2</v>
      </c>
    </row>
    <row r="14" spans="2:7" ht="27.95" customHeight="1">
      <c r="B14" s="40" t="s">
        <v>35</v>
      </c>
      <c r="C14" s="81">
        <v>0</v>
      </c>
    </row>
    <row r="15" spans="2:7" ht="27.95" customHeight="1">
      <c r="B15" s="40" t="s">
        <v>36</v>
      </c>
      <c r="C15" s="81">
        <v>2</v>
      </c>
    </row>
    <row r="16" spans="2:7" ht="27.95" customHeight="1">
      <c r="B16" s="40" t="s">
        <v>37</v>
      </c>
      <c r="C16" s="38">
        <v>0</v>
      </c>
    </row>
    <row r="17" spans="2:3" ht="27.95" customHeight="1">
      <c r="B17" s="40" t="s">
        <v>38</v>
      </c>
      <c r="C17" s="38">
        <v>1</v>
      </c>
    </row>
    <row r="18" spans="2:3" ht="27.95" customHeight="1">
      <c r="B18" s="40" t="s">
        <v>39</v>
      </c>
      <c r="C18" s="38">
        <v>0</v>
      </c>
    </row>
    <row r="19" spans="2:3" ht="27.95" customHeight="1">
      <c r="B19" s="40" t="s">
        <v>40</v>
      </c>
      <c r="C19" s="38">
        <v>2</v>
      </c>
    </row>
    <row r="20" spans="2:3" ht="27.95" customHeight="1">
      <c r="B20" s="40" t="s">
        <v>41</v>
      </c>
      <c r="C20" s="38">
        <v>0</v>
      </c>
    </row>
    <row r="21" spans="2:3" ht="27.95" customHeight="1">
      <c r="B21" s="40" t="s">
        <v>42</v>
      </c>
      <c r="C21" s="38">
        <v>0</v>
      </c>
    </row>
    <row r="22" spans="2:3" ht="27.95" customHeight="1">
      <c r="B22" s="40" t="s">
        <v>43</v>
      </c>
      <c r="C22" s="38">
        <v>0</v>
      </c>
    </row>
    <row r="23" spans="2:3" ht="27.95" customHeight="1">
      <c r="B23" s="40" t="s">
        <v>44</v>
      </c>
      <c r="C23" s="38">
        <v>0</v>
      </c>
    </row>
    <row r="24" spans="2:3" ht="27.95" customHeight="1">
      <c r="B24" s="40" t="s">
        <v>45</v>
      </c>
      <c r="C24" s="38">
        <v>0</v>
      </c>
    </row>
    <row r="25" spans="2:3" ht="27.95" customHeight="1">
      <c r="B25" s="40" t="s">
        <v>46</v>
      </c>
      <c r="C25" s="38">
        <v>0</v>
      </c>
    </row>
    <row r="26" spans="2:3" ht="27.95" customHeight="1">
      <c r="B26" s="40" t="s">
        <v>47</v>
      </c>
      <c r="C26" s="38">
        <v>0</v>
      </c>
    </row>
    <row r="27" spans="2:3" ht="27.95" customHeight="1">
      <c r="B27" s="40" t="s">
        <v>48</v>
      </c>
      <c r="C27" s="38">
        <v>2</v>
      </c>
    </row>
    <row r="28" spans="2:3" ht="27.95" customHeight="1">
      <c r="B28" s="40" t="s">
        <v>49</v>
      </c>
      <c r="C28" s="38">
        <v>0</v>
      </c>
    </row>
    <row r="29" spans="2:3" ht="27.95" customHeight="1">
      <c r="B29" s="40" t="s">
        <v>50</v>
      </c>
      <c r="C29" s="38">
        <v>0</v>
      </c>
    </row>
    <row r="30" spans="2:3" ht="27.95" customHeight="1">
      <c r="B30" s="40" t="s">
        <v>51</v>
      </c>
      <c r="C30" s="38">
        <v>3</v>
      </c>
    </row>
    <row r="31" spans="2:3" ht="27.95" customHeight="1">
      <c r="B31" s="40" t="s">
        <v>52</v>
      </c>
      <c r="C31" s="38">
        <v>0</v>
      </c>
    </row>
    <row r="32" spans="2:3" ht="27.95" customHeight="1">
      <c r="B32" s="40" t="s">
        <v>53</v>
      </c>
      <c r="C32" s="38">
        <v>1</v>
      </c>
    </row>
    <row r="33" spans="2:9" ht="27.95" customHeight="1">
      <c r="B33" s="40" t="s">
        <v>54</v>
      </c>
      <c r="C33" s="81">
        <v>4</v>
      </c>
    </row>
    <row r="34" spans="2:9" ht="27.95" customHeight="1">
      <c r="B34" s="40" t="s">
        <v>55</v>
      </c>
      <c r="C34" s="38">
        <v>1</v>
      </c>
    </row>
    <row r="35" spans="2:9" ht="27.95" customHeight="1">
      <c r="B35" s="41" t="s">
        <v>56</v>
      </c>
      <c r="C35" s="38">
        <v>3</v>
      </c>
    </row>
    <row r="36" spans="2:9" s="47" customFormat="1" ht="12.75" customHeight="1" thickBot="1">
      <c r="B36" s="182"/>
      <c r="C36" s="183"/>
    </row>
    <row r="37" spans="2:9" ht="27.95" customHeight="1" thickTop="1">
      <c r="B37" s="184" t="s">
        <v>5</v>
      </c>
      <c r="C37" s="206">
        <f>SUM(C12:C36)</f>
        <v>21</v>
      </c>
    </row>
    <row r="38" spans="2:9" ht="27.95" customHeight="1">
      <c r="B38" s="24"/>
      <c r="C38" s="25"/>
      <c r="D38" s="25"/>
      <c r="E38" s="25"/>
      <c r="F38" s="25"/>
      <c r="G38" s="27"/>
    </row>
    <row r="39" spans="2:9" ht="27.95" customHeight="1">
      <c r="B39" s="26"/>
      <c r="C39" s="27"/>
      <c r="D39" s="27"/>
      <c r="E39" s="27"/>
      <c r="F39" s="27"/>
      <c r="G39" s="27"/>
    </row>
    <row r="40" spans="2:9" ht="30.95" customHeight="1">
      <c r="B40" s="26"/>
      <c r="C40" s="27"/>
      <c r="D40" s="27"/>
      <c r="E40" s="27"/>
      <c r="F40" s="27"/>
      <c r="G40" s="27"/>
    </row>
    <row r="41" spans="2:9" ht="30.95" customHeight="1">
      <c r="B41" s="356" t="s">
        <v>149</v>
      </c>
      <c r="C41" s="356"/>
      <c r="D41" s="356"/>
      <c r="E41" s="356"/>
      <c r="F41" s="356"/>
      <c r="G41" s="356"/>
      <c r="H41" s="245"/>
      <c r="I41" s="245"/>
    </row>
    <row r="42" spans="2:9" ht="30.95" customHeight="1">
      <c r="B42" s="29"/>
      <c r="C42" s="29"/>
      <c r="D42" s="29"/>
      <c r="E42" s="29"/>
      <c r="F42" s="29"/>
      <c r="G42" s="27"/>
    </row>
    <row r="43" spans="2:9" ht="33" customHeight="1">
      <c r="B43" s="240" t="s">
        <v>58</v>
      </c>
      <c r="C43" s="241" t="s">
        <v>111</v>
      </c>
      <c r="D43" s="29"/>
      <c r="E43" s="29"/>
      <c r="F43" s="29"/>
      <c r="G43" s="27"/>
    </row>
    <row r="44" spans="2:9" ht="25.5" customHeight="1">
      <c r="B44" s="242" t="s">
        <v>114</v>
      </c>
      <c r="C44" s="243">
        <v>0</v>
      </c>
      <c r="D44" s="30"/>
      <c r="E44" s="30"/>
      <c r="F44" s="30"/>
      <c r="G44" s="27"/>
    </row>
    <row r="45" spans="2:9" ht="21.95" customHeight="1">
      <c r="B45" s="242" t="s">
        <v>59</v>
      </c>
      <c r="C45" s="185">
        <v>3</v>
      </c>
      <c r="D45" s="31"/>
      <c r="E45" s="31"/>
      <c r="F45" s="31"/>
      <c r="G45" s="27"/>
    </row>
    <row r="46" spans="2:9" ht="21.95" customHeight="1">
      <c r="B46" s="242" t="s">
        <v>60</v>
      </c>
      <c r="C46" s="186">
        <v>1</v>
      </c>
      <c r="D46" s="32"/>
      <c r="E46" s="32"/>
      <c r="F46" s="32"/>
      <c r="G46" s="27"/>
    </row>
    <row r="47" spans="2:9" ht="21.95" customHeight="1">
      <c r="B47" s="242" t="s">
        <v>61</v>
      </c>
      <c r="C47" s="186">
        <v>3</v>
      </c>
      <c r="D47" s="27"/>
      <c r="E47" s="27"/>
      <c r="F47" s="27"/>
      <c r="G47" s="27"/>
    </row>
    <row r="48" spans="2:9" ht="21.95" customHeight="1">
      <c r="B48" s="242" t="s">
        <v>62</v>
      </c>
      <c r="C48" s="186">
        <v>3</v>
      </c>
      <c r="D48" s="27"/>
      <c r="E48" s="27"/>
      <c r="F48" s="27"/>
      <c r="G48" s="27"/>
    </row>
    <row r="49" spans="2:7" ht="21.95" customHeight="1">
      <c r="B49" s="242" t="s">
        <v>63</v>
      </c>
      <c r="C49" s="187">
        <v>1</v>
      </c>
      <c r="D49" s="27"/>
      <c r="E49" s="27"/>
      <c r="F49" s="27"/>
      <c r="G49" s="27"/>
    </row>
    <row r="50" spans="2:7" ht="21.95" customHeight="1">
      <c r="B50" s="242" t="s">
        <v>64</v>
      </c>
      <c r="C50" s="185">
        <v>4</v>
      </c>
      <c r="D50" s="27"/>
      <c r="E50" s="27"/>
      <c r="F50" s="27"/>
      <c r="G50" s="27"/>
    </row>
    <row r="51" spans="2:7" ht="21.95" customHeight="1">
      <c r="B51" s="242" t="s">
        <v>65</v>
      </c>
      <c r="C51" s="185">
        <v>0</v>
      </c>
      <c r="D51" s="27"/>
      <c r="E51" s="27"/>
      <c r="F51" s="27"/>
      <c r="G51" s="27"/>
    </row>
    <row r="52" spans="2:7" ht="21.95" customHeight="1">
      <c r="B52" s="242" t="s">
        <v>66</v>
      </c>
      <c r="C52" s="185">
        <v>1</v>
      </c>
      <c r="D52" s="25"/>
      <c r="E52" s="25"/>
      <c r="F52" s="25"/>
      <c r="G52" s="27"/>
    </row>
    <row r="53" spans="2:7" ht="21.95" customHeight="1">
      <c r="B53" s="242" t="s">
        <v>67</v>
      </c>
      <c r="C53" s="185">
        <v>2</v>
      </c>
      <c r="D53" s="27"/>
      <c r="E53" s="27"/>
      <c r="F53" s="27"/>
      <c r="G53" s="27"/>
    </row>
    <row r="54" spans="2:7" ht="21.95" customHeight="1">
      <c r="B54" s="242" t="s">
        <v>68</v>
      </c>
      <c r="C54" s="185">
        <v>0</v>
      </c>
      <c r="D54" s="27"/>
      <c r="E54" s="27"/>
      <c r="F54" s="27"/>
      <c r="G54" s="27"/>
    </row>
    <row r="55" spans="2:7" ht="21.95" customHeight="1">
      <c r="B55" s="242" t="s">
        <v>69</v>
      </c>
      <c r="C55" s="185">
        <v>0</v>
      </c>
      <c r="D55" s="27"/>
      <c r="E55" s="27"/>
      <c r="F55" s="27"/>
      <c r="G55" s="27"/>
    </row>
    <row r="56" spans="2:7" ht="21.95" customHeight="1">
      <c r="B56" s="242" t="s">
        <v>70</v>
      </c>
      <c r="C56" s="185">
        <v>0</v>
      </c>
      <c r="D56" s="45"/>
      <c r="E56" s="45"/>
      <c r="F56" s="45"/>
      <c r="G56" s="27"/>
    </row>
    <row r="57" spans="2:7" ht="21.95" customHeight="1">
      <c r="B57" s="242" t="s">
        <v>71</v>
      </c>
      <c r="C57" s="185">
        <v>0</v>
      </c>
      <c r="D57" s="45"/>
      <c r="E57" s="45"/>
      <c r="F57" s="45"/>
      <c r="G57" s="27"/>
    </row>
    <row r="58" spans="2:7" ht="21.95" customHeight="1">
      <c r="B58" s="242" t="s">
        <v>72</v>
      </c>
      <c r="C58" s="185">
        <v>0</v>
      </c>
      <c r="D58" s="45"/>
      <c r="E58" s="45"/>
      <c r="F58" s="45"/>
      <c r="G58" s="27"/>
    </row>
    <row r="59" spans="2:7" ht="21.95" customHeight="1">
      <c r="B59" s="242" t="s">
        <v>73</v>
      </c>
      <c r="C59" s="185">
        <v>0</v>
      </c>
      <c r="D59" s="45"/>
      <c r="E59" s="45"/>
      <c r="F59" s="45"/>
      <c r="G59" s="27"/>
    </row>
    <row r="60" spans="2:7" ht="21.95" customHeight="1">
      <c r="B60" s="242" t="s">
        <v>107</v>
      </c>
      <c r="C60" s="185">
        <v>3</v>
      </c>
      <c r="D60" s="45"/>
      <c r="E60" s="45"/>
      <c r="F60" s="45"/>
      <c r="G60" s="27"/>
    </row>
    <row r="61" spans="2:7" ht="21.95" customHeight="1">
      <c r="B61" s="188" t="s">
        <v>5</v>
      </c>
      <c r="C61" s="189">
        <f>SUM(C44:C60)</f>
        <v>21</v>
      </c>
      <c r="D61" s="45"/>
      <c r="E61" s="45"/>
      <c r="F61" s="45"/>
      <c r="G61" s="27"/>
    </row>
    <row r="62" spans="2:7" ht="21.95" customHeight="1">
      <c r="B62" s="45"/>
      <c r="C62" s="45"/>
      <c r="D62" s="45"/>
      <c r="E62" s="45"/>
      <c r="F62" s="45"/>
      <c r="G62" s="27"/>
    </row>
    <row r="63" spans="2:7" ht="9.75" customHeight="1" thickBot="1">
      <c r="E63" s="45"/>
      <c r="F63" s="45"/>
      <c r="G63" s="27"/>
    </row>
    <row r="64" spans="2:7" ht="57" customHeight="1">
      <c r="B64" s="362" t="s">
        <v>118</v>
      </c>
      <c r="C64" s="363"/>
      <c r="D64" s="71"/>
      <c r="E64" s="45"/>
      <c r="F64" s="45"/>
      <c r="G64" s="27"/>
    </row>
    <row r="65" spans="2:7" ht="13.5" customHeight="1">
      <c r="B65" s="364" t="s">
        <v>171</v>
      </c>
      <c r="C65" s="364"/>
      <c r="D65" s="45"/>
      <c r="E65" s="45"/>
      <c r="F65" s="45"/>
      <c r="G65" s="27"/>
    </row>
    <row r="66" spans="2:7" ht="21.95" customHeight="1">
      <c r="B66" s="238" t="s">
        <v>119</v>
      </c>
      <c r="C66" s="239" t="s">
        <v>103</v>
      </c>
      <c r="D66" s="45"/>
      <c r="E66" s="45"/>
      <c r="F66" s="45"/>
      <c r="G66" s="27"/>
    </row>
    <row r="67" spans="2:7" ht="27" customHeight="1">
      <c r="B67" s="63" t="s">
        <v>101</v>
      </c>
      <c r="C67" s="64">
        <v>19</v>
      </c>
      <c r="D67" s="45"/>
      <c r="E67" s="45"/>
      <c r="F67" s="45"/>
      <c r="G67" s="27"/>
    </row>
    <row r="68" spans="2:7" ht="21.95" customHeight="1">
      <c r="B68" s="65" t="s">
        <v>102</v>
      </c>
      <c r="C68" s="66">
        <v>2</v>
      </c>
      <c r="D68" s="45"/>
      <c r="E68" s="45"/>
      <c r="F68" s="45"/>
      <c r="G68" s="27"/>
    </row>
    <row r="69" spans="2:7" ht="21.95" customHeight="1">
      <c r="E69" s="45"/>
      <c r="F69" s="45"/>
      <c r="G69" s="27"/>
    </row>
    <row r="70" spans="2:7" ht="15.75" thickBot="1">
      <c r="E70" s="45"/>
      <c r="F70" s="45"/>
      <c r="G70" s="27"/>
    </row>
    <row r="71" spans="2:7" ht="15.75" thickBot="1">
      <c r="B71" s="360" t="s">
        <v>106</v>
      </c>
      <c r="C71" s="361"/>
      <c r="E71" s="45"/>
      <c r="F71" s="45"/>
      <c r="G71" s="27"/>
    </row>
    <row r="72" spans="2:7" ht="15">
      <c r="B72" s="67" t="s">
        <v>14</v>
      </c>
      <c r="C72" s="68">
        <v>20</v>
      </c>
      <c r="D72" s="45"/>
      <c r="E72" s="45"/>
      <c r="F72" s="45"/>
      <c r="G72" s="27"/>
    </row>
    <row r="73" spans="2:7" ht="15.75" thickBot="1">
      <c r="B73" s="69" t="s">
        <v>15</v>
      </c>
      <c r="C73" s="70">
        <v>1</v>
      </c>
      <c r="D73" s="45"/>
      <c r="E73" s="45"/>
      <c r="F73" s="45"/>
      <c r="G73" s="27"/>
    </row>
    <row r="74" spans="2:7" ht="27.75" customHeight="1">
      <c r="D74" s="45"/>
      <c r="E74" s="45"/>
      <c r="F74" s="45"/>
      <c r="G74" s="27"/>
    </row>
    <row r="75" spans="2:7" ht="15">
      <c r="D75" s="45"/>
      <c r="E75" s="45"/>
      <c r="F75" s="45"/>
      <c r="G75" s="27"/>
    </row>
    <row r="76" spans="2:7" ht="15">
      <c r="D76" s="45"/>
      <c r="E76" s="45"/>
      <c r="F76" s="45"/>
      <c r="G76" s="27"/>
    </row>
    <row r="77" spans="2:7" ht="15">
      <c r="B77" s="45"/>
      <c r="C77" s="45"/>
      <c r="D77" s="45"/>
      <c r="E77" s="45"/>
      <c r="F77" s="45"/>
      <c r="G77" s="27"/>
    </row>
    <row r="78" spans="2:7" ht="15">
      <c r="B78" s="45"/>
      <c r="C78" s="45"/>
      <c r="D78" s="45"/>
      <c r="E78" s="45"/>
      <c r="F78" s="45"/>
      <c r="G78" s="27"/>
    </row>
    <row r="79" spans="2:7" ht="15.75">
      <c r="B79" s="45"/>
      <c r="C79" s="45"/>
      <c r="D79" s="45"/>
      <c r="E79" s="45"/>
      <c r="F79" s="45"/>
      <c r="G79" s="46"/>
    </row>
    <row r="80" spans="2:7" ht="15.75">
      <c r="B80" s="45"/>
      <c r="C80" s="45"/>
      <c r="D80" s="45"/>
      <c r="E80" s="45"/>
      <c r="F80" s="45"/>
      <c r="G80" s="25"/>
    </row>
    <row r="81" spans="2:7" ht="15">
      <c r="B81" s="45"/>
      <c r="C81" s="45"/>
      <c r="D81" s="45"/>
      <c r="E81" s="45"/>
      <c r="F81" s="45"/>
      <c r="G81" s="27"/>
    </row>
    <row r="82" spans="2:7" ht="15.75">
      <c r="B82" s="45"/>
      <c r="C82" s="45"/>
      <c r="D82" s="45"/>
      <c r="E82" s="45"/>
      <c r="F82" s="45"/>
      <c r="G82" s="25"/>
    </row>
    <row r="83" spans="2:7" ht="15">
      <c r="B83" s="45"/>
      <c r="C83" s="45"/>
      <c r="D83" s="45"/>
      <c r="E83" s="45"/>
      <c r="F83" s="45"/>
      <c r="G83" s="27"/>
    </row>
    <row r="84" spans="2:7" ht="15">
      <c r="D84" s="45"/>
      <c r="E84" s="45"/>
      <c r="F84" s="45"/>
      <c r="G84" s="27"/>
    </row>
    <row r="85" spans="2:7" ht="15">
      <c r="D85" s="45"/>
      <c r="E85" s="45"/>
      <c r="F85" s="45"/>
      <c r="G85" s="27"/>
    </row>
    <row r="86" spans="2:7">
      <c r="D86" s="45"/>
      <c r="E86" s="45"/>
      <c r="F86" s="45"/>
      <c r="G86" s="29"/>
    </row>
    <row r="87" spans="2:7">
      <c r="D87" s="45"/>
      <c r="E87" s="45"/>
      <c r="F87" s="45"/>
      <c r="G87" s="29"/>
    </row>
    <row r="88" spans="2:7" ht="15.75">
      <c r="D88" s="45"/>
      <c r="E88" s="45"/>
      <c r="F88" s="45"/>
      <c r="G88" s="30"/>
    </row>
    <row r="89" spans="2:7">
      <c r="D89" s="45"/>
      <c r="E89" s="45"/>
      <c r="F89" s="45"/>
      <c r="G89" s="31"/>
    </row>
    <row r="90" spans="2:7" ht="15">
      <c r="D90" s="45"/>
      <c r="E90" s="45"/>
      <c r="F90" s="45"/>
      <c r="G90" s="32"/>
    </row>
    <row r="91" spans="2:7" ht="15">
      <c r="D91" s="45"/>
      <c r="E91" s="45"/>
      <c r="F91" s="45"/>
      <c r="G91" s="27"/>
    </row>
    <row r="92" spans="2:7" ht="15">
      <c r="G92" s="27"/>
    </row>
    <row r="93" spans="2:7" ht="15">
      <c r="G93" s="27"/>
    </row>
    <row r="94" spans="2:7" ht="15">
      <c r="G94" s="27"/>
    </row>
    <row r="95" spans="2:7" ht="15">
      <c r="G95" s="27"/>
    </row>
    <row r="96" spans="2:7" ht="15.75">
      <c r="G96" s="25"/>
    </row>
    <row r="97" spans="7:7" ht="15">
      <c r="G97" s="27"/>
    </row>
    <row r="98" spans="7:7" ht="15">
      <c r="G98" s="27"/>
    </row>
    <row r="99" spans="7:7" ht="15">
      <c r="G99" s="27"/>
    </row>
  </sheetData>
  <mergeCells count="6">
    <mergeCell ref="B3:G5"/>
    <mergeCell ref="B41:G41"/>
    <mergeCell ref="B9:G9"/>
    <mergeCell ref="B71:C71"/>
    <mergeCell ref="B64:C64"/>
    <mergeCell ref="B65:C65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1"/>
  <sheetViews>
    <sheetView showGridLines="0" view="pageLayout" topLeftCell="A19" zoomScaleNormal="100" workbookViewId="0">
      <selection activeCell="C24" sqref="C24"/>
    </sheetView>
  </sheetViews>
  <sheetFormatPr baseColWidth="10" defaultRowHeight="12.75"/>
  <cols>
    <col min="1" max="1" width="4.7109375" style="18" customWidth="1"/>
    <col min="2" max="2" width="57.85546875" style="18" customWidth="1"/>
    <col min="3" max="3" width="41.85546875" style="18" customWidth="1"/>
    <col min="4" max="256" width="11.42578125" style="18"/>
    <col min="257" max="257" width="4" style="18" customWidth="1"/>
    <col min="258" max="258" width="67.28515625" style="18" customWidth="1"/>
    <col min="259" max="259" width="43.85546875" style="18" customWidth="1"/>
    <col min="260" max="512" width="11.42578125" style="18"/>
    <col min="513" max="513" width="4" style="18" customWidth="1"/>
    <col min="514" max="514" width="67.28515625" style="18" customWidth="1"/>
    <col min="515" max="515" width="43.85546875" style="18" customWidth="1"/>
    <col min="516" max="768" width="11.42578125" style="18"/>
    <col min="769" max="769" width="4" style="18" customWidth="1"/>
    <col min="770" max="770" width="67.28515625" style="18" customWidth="1"/>
    <col min="771" max="771" width="43.85546875" style="18" customWidth="1"/>
    <col min="772" max="1024" width="11.42578125" style="18"/>
    <col min="1025" max="1025" width="4" style="18" customWidth="1"/>
    <col min="1026" max="1026" width="67.28515625" style="18" customWidth="1"/>
    <col min="1027" max="1027" width="43.85546875" style="18" customWidth="1"/>
    <col min="1028" max="1280" width="11.42578125" style="18"/>
    <col min="1281" max="1281" width="4" style="18" customWidth="1"/>
    <col min="1282" max="1282" width="67.28515625" style="18" customWidth="1"/>
    <col min="1283" max="1283" width="43.85546875" style="18" customWidth="1"/>
    <col min="1284" max="1536" width="11.42578125" style="18"/>
    <col min="1537" max="1537" width="4" style="18" customWidth="1"/>
    <col min="1538" max="1538" width="67.28515625" style="18" customWidth="1"/>
    <col min="1539" max="1539" width="43.85546875" style="18" customWidth="1"/>
    <col min="1540" max="1792" width="11.42578125" style="18"/>
    <col min="1793" max="1793" width="4" style="18" customWidth="1"/>
    <col min="1794" max="1794" width="67.28515625" style="18" customWidth="1"/>
    <col min="1795" max="1795" width="43.85546875" style="18" customWidth="1"/>
    <col min="1796" max="2048" width="11.42578125" style="18"/>
    <col min="2049" max="2049" width="4" style="18" customWidth="1"/>
    <col min="2050" max="2050" width="67.28515625" style="18" customWidth="1"/>
    <col min="2051" max="2051" width="43.85546875" style="18" customWidth="1"/>
    <col min="2052" max="2304" width="11.42578125" style="18"/>
    <col min="2305" max="2305" width="4" style="18" customWidth="1"/>
    <col min="2306" max="2306" width="67.28515625" style="18" customWidth="1"/>
    <col min="2307" max="2307" width="43.85546875" style="18" customWidth="1"/>
    <col min="2308" max="2560" width="11.42578125" style="18"/>
    <col min="2561" max="2561" width="4" style="18" customWidth="1"/>
    <col min="2562" max="2562" width="67.28515625" style="18" customWidth="1"/>
    <col min="2563" max="2563" width="43.85546875" style="18" customWidth="1"/>
    <col min="2564" max="2816" width="11.42578125" style="18"/>
    <col min="2817" max="2817" width="4" style="18" customWidth="1"/>
    <col min="2818" max="2818" width="67.28515625" style="18" customWidth="1"/>
    <col min="2819" max="2819" width="43.85546875" style="18" customWidth="1"/>
    <col min="2820" max="3072" width="11.42578125" style="18"/>
    <col min="3073" max="3073" width="4" style="18" customWidth="1"/>
    <col min="3074" max="3074" width="67.28515625" style="18" customWidth="1"/>
    <col min="3075" max="3075" width="43.85546875" style="18" customWidth="1"/>
    <col min="3076" max="3328" width="11.42578125" style="18"/>
    <col min="3329" max="3329" width="4" style="18" customWidth="1"/>
    <col min="3330" max="3330" width="67.28515625" style="18" customWidth="1"/>
    <col min="3331" max="3331" width="43.85546875" style="18" customWidth="1"/>
    <col min="3332" max="3584" width="11.42578125" style="18"/>
    <col min="3585" max="3585" width="4" style="18" customWidth="1"/>
    <col min="3586" max="3586" width="67.28515625" style="18" customWidth="1"/>
    <col min="3587" max="3587" width="43.85546875" style="18" customWidth="1"/>
    <col min="3588" max="3840" width="11.42578125" style="18"/>
    <col min="3841" max="3841" width="4" style="18" customWidth="1"/>
    <col min="3842" max="3842" width="67.28515625" style="18" customWidth="1"/>
    <col min="3843" max="3843" width="43.85546875" style="18" customWidth="1"/>
    <col min="3844" max="4096" width="11.42578125" style="18"/>
    <col min="4097" max="4097" width="4" style="18" customWidth="1"/>
    <col min="4098" max="4098" width="67.28515625" style="18" customWidth="1"/>
    <col min="4099" max="4099" width="43.85546875" style="18" customWidth="1"/>
    <col min="4100" max="4352" width="11.42578125" style="18"/>
    <col min="4353" max="4353" width="4" style="18" customWidth="1"/>
    <col min="4354" max="4354" width="67.28515625" style="18" customWidth="1"/>
    <col min="4355" max="4355" width="43.85546875" style="18" customWidth="1"/>
    <col min="4356" max="4608" width="11.42578125" style="18"/>
    <col min="4609" max="4609" width="4" style="18" customWidth="1"/>
    <col min="4610" max="4610" width="67.28515625" style="18" customWidth="1"/>
    <col min="4611" max="4611" width="43.85546875" style="18" customWidth="1"/>
    <col min="4612" max="4864" width="11.42578125" style="18"/>
    <col min="4865" max="4865" width="4" style="18" customWidth="1"/>
    <col min="4866" max="4866" width="67.28515625" style="18" customWidth="1"/>
    <col min="4867" max="4867" width="43.85546875" style="18" customWidth="1"/>
    <col min="4868" max="5120" width="11.42578125" style="18"/>
    <col min="5121" max="5121" width="4" style="18" customWidth="1"/>
    <col min="5122" max="5122" width="67.28515625" style="18" customWidth="1"/>
    <col min="5123" max="5123" width="43.85546875" style="18" customWidth="1"/>
    <col min="5124" max="5376" width="11.42578125" style="18"/>
    <col min="5377" max="5377" width="4" style="18" customWidth="1"/>
    <col min="5378" max="5378" width="67.28515625" style="18" customWidth="1"/>
    <col min="5379" max="5379" width="43.85546875" style="18" customWidth="1"/>
    <col min="5380" max="5632" width="11.42578125" style="18"/>
    <col min="5633" max="5633" width="4" style="18" customWidth="1"/>
    <col min="5634" max="5634" width="67.28515625" style="18" customWidth="1"/>
    <col min="5635" max="5635" width="43.85546875" style="18" customWidth="1"/>
    <col min="5636" max="5888" width="11.42578125" style="18"/>
    <col min="5889" max="5889" width="4" style="18" customWidth="1"/>
    <col min="5890" max="5890" width="67.28515625" style="18" customWidth="1"/>
    <col min="5891" max="5891" width="43.85546875" style="18" customWidth="1"/>
    <col min="5892" max="6144" width="11.42578125" style="18"/>
    <col min="6145" max="6145" width="4" style="18" customWidth="1"/>
    <col min="6146" max="6146" width="67.28515625" style="18" customWidth="1"/>
    <col min="6147" max="6147" width="43.85546875" style="18" customWidth="1"/>
    <col min="6148" max="6400" width="11.42578125" style="18"/>
    <col min="6401" max="6401" width="4" style="18" customWidth="1"/>
    <col min="6402" max="6402" width="67.28515625" style="18" customWidth="1"/>
    <col min="6403" max="6403" width="43.85546875" style="18" customWidth="1"/>
    <col min="6404" max="6656" width="11.42578125" style="18"/>
    <col min="6657" max="6657" width="4" style="18" customWidth="1"/>
    <col min="6658" max="6658" width="67.28515625" style="18" customWidth="1"/>
    <col min="6659" max="6659" width="43.85546875" style="18" customWidth="1"/>
    <col min="6660" max="6912" width="11.42578125" style="18"/>
    <col min="6913" max="6913" width="4" style="18" customWidth="1"/>
    <col min="6914" max="6914" width="67.28515625" style="18" customWidth="1"/>
    <col min="6915" max="6915" width="43.85546875" style="18" customWidth="1"/>
    <col min="6916" max="7168" width="11.42578125" style="18"/>
    <col min="7169" max="7169" width="4" style="18" customWidth="1"/>
    <col min="7170" max="7170" width="67.28515625" style="18" customWidth="1"/>
    <col min="7171" max="7171" width="43.85546875" style="18" customWidth="1"/>
    <col min="7172" max="7424" width="11.42578125" style="18"/>
    <col min="7425" max="7425" width="4" style="18" customWidth="1"/>
    <col min="7426" max="7426" width="67.28515625" style="18" customWidth="1"/>
    <col min="7427" max="7427" width="43.85546875" style="18" customWidth="1"/>
    <col min="7428" max="7680" width="11.42578125" style="18"/>
    <col min="7681" max="7681" width="4" style="18" customWidth="1"/>
    <col min="7682" max="7682" width="67.28515625" style="18" customWidth="1"/>
    <col min="7683" max="7683" width="43.85546875" style="18" customWidth="1"/>
    <col min="7684" max="7936" width="11.42578125" style="18"/>
    <col min="7937" max="7937" width="4" style="18" customWidth="1"/>
    <col min="7938" max="7938" width="67.28515625" style="18" customWidth="1"/>
    <col min="7939" max="7939" width="43.85546875" style="18" customWidth="1"/>
    <col min="7940" max="8192" width="11.42578125" style="18"/>
    <col min="8193" max="8193" width="4" style="18" customWidth="1"/>
    <col min="8194" max="8194" width="67.28515625" style="18" customWidth="1"/>
    <col min="8195" max="8195" width="43.85546875" style="18" customWidth="1"/>
    <col min="8196" max="8448" width="11.42578125" style="18"/>
    <col min="8449" max="8449" width="4" style="18" customWidth="1"/>
    <col min="8450" max="8450" width="67.28515625" style="18" customWidth="1"/>
    <col min="8451" max="8451" width="43.85546875" style="18" customWidth="1"/>
    <col min="8452" max="8704" width="11.42578125" style="18"/>
    <col min="8705" max="8705" width="4" style="18" customWidth="1"/>
    <col min="8706" max="8706" width="67.28515625" style="18" customWidth="1"/>
    <col min="8707" max="8707" width="43.85546875" style="18" customWidth="1"/>
    <col min="8708" max="8960" width="11.42578125" style="18"/>
    <col min="8961" max="8961" width="4" style="18" customWidth="1"/>
    <col min="8962" max="8962" width="67.28515625" style="18" customWidth="1"/>
    <col min="8963" max="8963" width="43.85546875" style="18" customWidth="1"/>
    <col min="8964" max="9216" width="11.42578125" style="18"/>
    <col min="9217" max="9217" width="4" style="18" customWidth="1"/>
    <col min="9218" max="9218" width="67.28515625" style="18" customWidth="1"/>
    <col min="9219" max="9219" width="43.85546875" style="18" customWidth="1"/>
    <col min="9220" max="9472" width="11.42578125" style="18"/>
    <col min="9473" max="9473" width="4" style="18" customWidth="1"/>
    <col min="9474" max="9474" width="67.28515625" style="18" customWidth="1"/>
    <col min="9475" max="9475" width="43.85546875" style="18" customWidth="1"/>
    <col min="9476" max="9728" width="11.42578125" style="18"/>
    <col min="9729" max="9729" width="4" style="18" customWidth="1"/>
    <col min="9730" max="9730" width="67.28515625" style="18" customWidth="1"/>
    <col min="9731" max="9731" width="43.85546875" style="18" customWidth="1"/>
    <col min="9732" max="9984" width="11.42578125" style="18"/>
    <col min="9985" max="9985" width="4" style="18" customWidth="1"/>
    <col min="9986" max="9986" width="67.28515625" style="18" customWidth="1"/>
    <col min="9987" max="9987" width="43.85546875" style="18" customWidth="1"/>
    <col min="9988" max="10240" width="11.42578125" style="18"/>
    <col min="10241" max="10241" width="4" style="18" customWidth="1"/>
    <col min="10242" max="10242" width="67.28515625" style="18" customWidth="1"/>
    <col min="10243" max="10243" width="43.85546875" style="18" customWidth="1"/>
    <col min="10244" max="10496" width="11.42578125" style="18"/>
    <col min="10497" max="10497" width="4" style="18" customWidth="1"/>
    <col min="10498" max="10498" width="67.28515625" style="18" customWidth="1"/>
    <col min="10499" max="10499" width="43.85546875" style="18" customWidth="1"/>
    <col min="10500" max="10752" width="11.42578125" style="18"/>
    <col min="10753" max="10753" width="4" style="18" customWidth="1"/>
    <col min="10754" max="10754" width="67.28515625" style="18" customWidth="1"/>
    <col min="10755" max="10755" width="43.85546875" style="18" customWidth="1"/>
    <col min="10756" max="11008" width="11.42578125" style="18"/>
    <col min="11009" max="11009" width="4" style="18" customWidth="1"/>
    <col min="11010" max="11010" width="67.28515625" style="18" customWidth="1"/>
    <col min="11011" max="11011" width="43.85546875" style="18" customWidth="1"/>
    <col min="11012" max="11264" width="11.42578125" style="18"/>
    <col min="11265" max="11265" width="4" style="18" customWidth="1"/>
    <col min="11266" max="11266" width="67.28515625" style="18" customWidth="1"/>
    <col min="11267" max="11267" width="43.85546875" style="18" customWidth="1"/>
    <col min="11268" max="11520" width="11.42578125" style="18"/>
    <col min="11521" max="11521" width="4" style="18" customWidth="1"/>
    <col min="11522" max="11522" width="67.28515625" style="18" customWidth="1"/>
    <col min="11523" max="11523" width="43.85546875" style="18" customWidth="1"/>
    <col min="11524" max="11776" width="11.42578125" style="18"/>
    <col min="11777" max="11777" width="4" style="18" customWidth="1"/>
    <col min="11778" max="11778" width="67.28515625" style="18" customWidth="1"/>
    <col min="11779" max="11779" width="43.85546875" style="18" customWidth="1"/>
    <col min="11780" max="12032" width="11.42578125" style="18"/>
    <col min="12033" max="12033" width="4" style="18" customWidth="1"/>
    <col min="12034" max="12034" width="67.28515625" style="18" customWidth="1"/>
    <col min="12035" max="12035" width="43.85546875" style="18" customWidth="1"/>
    <col min="12036" max="12288" width="11.42578125" style="18"/>
    <col min="12289" max="12289" width="4" style="18" customWidth="1"/>
    <col min="12290" max="12290" width="67.28515625" style="18" customWidth="1"/>
    <col min="12291" max="12291" width="43.85546875" style="18" customWidth="1"/>
    <col min="12292" max="12544" width="11.42578125" style="18"/>
    <col min="12545" max="12545" width="4" style="18" customWidth="1"/>
    <col min="12546" max="12546" width="67.28515625" style="18" customWidth="1"/>
    <col min="12547" max="12547" width="43.85546875" style="18" customWidth="1"/>
    <col min="12548" max="12800" width="11.42578125" style="18"/>
    <col min="12801" max="12801" width="4" style="18" customWidth="1"/>
    <col min="12802" max="12802" width="67.28515625" style="18" customWidth="1"/>
    <col min="12803" max="12803" width="43.85546875" style="18" customWidth="1"/>
    <col min="12804" max="13056" width="11.42578125" style="18"/>
    <col min="13057" max="13057" width="4" style="18" customWidth="1"/>
    <col min="13058" max="13058" width="67.28515625" style="18" customWidth="1"/>
    <col min="13059" max="13059" width="43.85546875" style="18" customWidth="1"/>
    <col min="13060" max="13312" width="11.42578125" style="18"/>
    <col min="13313" max="13313" width="4" style="18" customWidth="1"/>
    <col min="13314" max="13314" width="67.28515625" style="18" customWidth="1"/>
    <col min="13315" max="13315" width="43.85546875" style="18" customWidth="1"/>
    <col min="13316" max="13568" width="11.42578125" style="18"/>
    <col min="13569" max="13569" width="4" style="18" customWidth="1"/>
    <col min="13570" max="13570" width="67.28515625" style="18" customWidth="1"/>
    <col min="13571" max="13571" width="43.85546875" style="18" customWidth="1"/>
    <col min="13572" max="13824" width="11.42578125" style="18"/>
    <col min="13825" max="13825" width="4" style="18" customWidth="1"/>
    <col min="13826" max="13826" width="67.28515625" style="18" customWidth="1"/>
    <col min="13827" max="13827" width="43.85546875" style="18" customWidth="1"/>
    <col min="13828" max="14080" width="11.42578125" style="18"/>
    <col min="14081" max="14081" width="4" style="18" customWidth="1"/>
    <col min="14082" max="14082" width="67.28515625" style="18" customWidth="1"/>
    <col min="14083" max="14083" width="43.85546875" style="18" customWidth="1"/>
    <col min="14084" max="14336" width="11.42578125" style="18"/>
    <col min="14337" max="14337" width="4" style="18" customWidth="1"/>
    <col min="14338" max="14338" width="67.28515625" style="18" customWidth="1"/>
    <col min="14339" max="14339" width="43.85546875" style="18" customWidth="1"/>
    <col min="14340" max="14592" width="11.42578125" style="18"/>
    <col min="14593" max="14593" width="4" style="18" customWidth="1"/>
    <col min="14594" max="14594" width="67.28515625" style="18" customWidth="1"/>
    <col min="14595" max="14595" width="43.85546875" style="18" customWidth="1"/>
    <col min="14596" max="14848" width="11.42578125" style="18"/>
    <col min="14849" max="14849" width="4" style="18" customWidth="1"/>
    <col min="14850" max="14850" width="67.28515625" style="18" customWidth="1"/>
    <col min="14851" max="14851" width="43.85546875" style="18" customWidth="1"/>
    <col min="14852" max="15104" width="11.42578125" style="18"/>
    <col min="15105" max="15105" width="4" style="18" customWidth="1"/>
    <col min="15106" max="15106" width="67.28515625" style="18" customWidth="1"/>
    <col min="15107" max="15107" width="43.85546875" style="18" customWidth="1"/>
    <col min="15108" max="15360" width="11.42578125" style="18"/>
    <col min="15361" max="15361" width="4" style="18" customWidth="1"/>
    <col min="15362" max="15362" width="67.28515625" style="18" customWidth="1"/>
    <col min="15363" max="15363" width="43.85546875" style="18" customWidth="1"/>
    <col min="15364" max="15616" width="11.42578125" style="18"/>
    <col min="15617" max="15617" width="4" style="18" customWidth="1"/>
    <col min="15618" max="15618" width="67.28515625" style="18" customWidth="1"/>
    <col min="15619" max="15619" width="43.85546875" style="18" customWidth="1"/>
    <col min="15620" max="15872" width="11.42578125" style="18"/>
    <col min="15873" max="15873" width="4" style="18" customWidth="1"/>
    <col min="15874" max="15874" width="67.28515625" style="18" customWidth="1"/>
    <col min="15875" max="15875" width="43.85546875" style="18" customWidth="1"/>
    <col min="15876" max="16128" width="11.42578125" style="18"/>
    <col min="16129" max="16129" width="4" style="18" customWidth="1"/>
    <col min="16130" max="16130" width="67.28515625" style="18" customWidth="1"/>
    <col min="16131" max="16131" width="43.85546875" style="18" customWidth="1"/>
    <col min="16132" max="16384" width="11.42578125" style="18"/>
  </cols>
  <sheetData>
    <row r="2" spans="2:7" ht="59.25" customHeight="1"/>
    <row r="3" spans="2:7" ht="26.25">
      <c r="B3" s="244" t="s">
        <v>157</v>
      </c>
      <c r="C3" s="244"/>
    </row>
    <row r="4" spans="2:7" ht="26.25">
      <c r="B4" s="244"/>
      <c r="C4" s="244"/>
    </row>
    <row r="5" spans="2:7" ht="12.75" customHeight="1">
      <c r="B5" s="244"/>
      <c r="C5" s="244"/>
      <c r="D5" s="255"/>
      <c r="E5" s="255"/>
      <c r="F5" s="255"/>
      <c r="G5" s="255"/>
    </row>
    <row r="6" spans="2:7" ht="7.5" customHeight="1">
      <c r="D6" s="255"/>
      <c r="E6" s="255"/>
      <c r="F6" s="255"/>
      <c r="G6" s="255"/>
    </row>
    <row r="7" spans="2:7" ht="12.75" hidden="1" customHeight="1">
      <c r="D7" s="255"/>
      <c r="E7" s="255"/>
      <c r="F7" s="255"/>
      <c r="G7" s="255"/>
    </row>
    <row r="8" spans="2:7" ht="1.5" hidden="1" customHeight="1"/>
    <row r="9" spans="2:7" ht="14.25" hidden="1" customHeight="1"/>
    <row r="10" spans="2:7" ht="3" customHeight="1">
      <c r="B10" s="106"/>
      <c r="C10" s="107"/>
    </row>
    <row r="11" spans="2:7" ht="36" customHeight="1">
      <c r="B11" s="246" t="s">
        <v>81</v>
      </c>
      <c r="C11" s="247" t="s">
        <v>82</v>
      </c>
    </row>
    <row r="12" spans="2:7" ht="27.95" customHeight="1">
      <c r="B12" s="48" t="s">
        <v>83</v>
      </c>
      <c r="C12" s="49">
        <v>614</v>
      </c>
    </row>
    <row r="13" spans="2:7" ht="27.95" customHeight="1">
      <c r="B13" s="48" t="s">
        <v>84</v>
      </c>
      <c r="C13" s="49">
        <v>528</v>
      </c>
    </row>
    <row r="14" spans="2:7" ht="27.95" customHeight="1">
      <c r="B14" s="48" t="s">
        <v>85</v>
      </c>
      <c r="C14" s="49">
        <v>477</v>
      </c>
    </row>
    <row r="15" spans="2:7" ht="27.95" customHeight="1">
      <c r="B15" s="48" t="s">
        <v>86</v>
      </c>
      <c r="C15" s="49">
        <v>0</v>
      </c>
    </row>
    <row r="16" spans="2:7" ht="27.95" customHeight="1">
      <c r="B16" s="48" t="s">
        <v>87</v>
      </c>
      <c r="C16" s="49">
        <v>201</v>
      </c>
    </row>
    <row r="17" spans="2:3" ht="27.95" customHeight="1" thickBot="1">
      <c r="B17" s="50" t="s">
        <v>88</v>
      </c>
      <c r="C17" s="51">
        <v>43</v>
      </c>
    </row>
    <row r="18" spans="2:3" ht="4.5" customHeight="1" thickBot="1">
      <c r="B18" s="155"/>
      <c r="C18" s="156"/>
    </row>
    <row r="19" spans="2:3" ht="33.75" customHeight="1" thickBot="1">
      <c r="B19" s="250" t="s">
        <v>100</v>
      </c>
      <c r="C19" s="251" t="s">
        <v>172</v>
      </c>
    </row>
    <row r="20" spans="2:3" ht="3.75" customHeight="1" thickBot="1">
      <c r="B20" s="157"/>
      <c r="C20" s="158"/>
    </row>
    <row r="21" spans="2:3" ht="27.95" customHeight="1">
      <c r="B21" s="52" t="s">
        <v>89</v>
      </c>
      <c r="C21" s="53" t="s">
        <v>82</v>
      </c>
    </row>
    <row r="22" spans="2:3" ht="27.95" customHeight="1">
      <c r="B22" s="48" t="s">
        <v>90</v>
      </c>
      <c r="C22" s="54">
        <v>640</v>
      </c>
    </row>
    <row r="23" spans="2:3" ht="27.95" customHeight="1">
      <c r="B23" s="48" t="s">
        <v>91</v>
      </c>
      <c r="C23" s="54">
        <v>0</v>
      </c>
    </row>
    <row r="24" spans="2:3" ht="27.95" customHeight="1">
      <c r="B24" s="59" t="s">
        <v>92</v>
      </c>
      <c r="C24" s="61">
        <v>61</v>
      </c>
    </row>
    <row r="25" spans="2:3" ht="27.95" customHeight="1">
      <c r="B25" s="60" t="s">
        <v>93</v>
      </c>
      <c r="C25" s="62">
        <v>0</v>
      </c>
    </row>
    <row r="26" spans="2:3" ht="27.95" customHeight="1">
      <c r="B26" s="60" t="s">
        <v>94</v>
      </c>
      <c r="C26" s="62">
        <v>9</v>
      </c>
    </row>
    <row r="27" spans="2:3" ht="27.95" customHeight="1">
      <c r="B27" s="60" t="s">
        <v>95</v>
      </c>
      <c r="C27" s="62">
        <v>1</v>
      </c>
    </row>
    <row r="28" spans="2:3" ht="27.95" customHeight="1">
      <c r="B28" s="60" t="s">
        <v>125</v>
      </c>
      <c r="C28" s="62">
        <v>0</v>
      </c>
    </row>
    <row r="29" spans="2:3" ht="32.25" customHeight="1" thickBot="1">
      <c r="B29" s="248"/>
      <c r="C29" s="249"/>
    </row>
    <row r="30" spans="2:3" ht="10.5" customHeight="1" thickBot="1">
      <c r="B30" s="159"/>
      <c r="C30" s="160"/>
    </row>
    <row r="31" spans="2:3" ht="22.5" customHeight="1" thickBot="1">
      <c r="B31" s="55" t="s">
        <v>112</v>
      </c>
      <c r="C31" s="56">
        <f>C22+C24+C26+C27+C28+C23+C25</f>
        <v>711</v>
      </c>
    </row>
    <row r="32" spans="2:3" ht="17.25" customHeight="1" thickBot="1">
      <c r="B32" s="161"/>
      <c r="C32" s="162"/>
    </row>
    <row r="33" spans="2:3" ht="25.5" customHeight="1" thickBot="1">
      <c r="B33" s="333" t="s">
        <v>146</v>
      </c>
      <c r="C33" s="252" t="s">
        <v>173</v>
      </c>
    </row>
    <row r="34" spans="2:3" ht="15.75" customHeight="1" thickBot="1">
      <c r="B34" s="163"/>
      <c r="C34" s="158"/>
    </row>
    <row r="35" spans="2:3" ht="19.5" customHeight="1">
      <c r="B35" s="253" t="s">
        <v>96</v>
      </c>
      <c r="C35" s="254" t="s">
        <v>17</v>
      </c>
    </row>
    <row r="36" spans="2:3" ht="27.95" customHeight="1">
      <c r="B36" s="48" t="s">
        <v>97</v>
      </c>
      <c r="C36" s="49">
        <v>129</v>
      </c>
    </row>
    <row r="37" spans="2:3" ht="25.5" customHeight="1">
      <c r="B37" s="48" t="s">
        <v>98</v>
      </c>
      <c r="C37" s="49">
        <v>175</v>
      </c>
    </row>
    <row r="38" spans="2:3" ht="24.75" customHeight="1" thickBot="1">
      <c r="B38" s="50" t="s">
        <v>99</v>
      </c>
      <c r="C38" s="51">
        <v>45</v>
      </c>
    </row>
    <row r="39" spans="2:3" ht="12.75" customHeight="1" thickBot="1">
      <c r="B39" s="159"/>
      <c r="C39" s="160"/>
    </row>
    <row r="40" spans="2:3" ht="30" customHeight="1" thickBot="1">
      <c r="B40" s="55" t="s">
        <v>5</v>
      </c>
      <c r="C40" s="164">
        <f>SUM(C36:C39)</f>
        <v>349</v>
      </c>
    </row>
    <row r="41" spans="2:3" ht="27.95" customHeight="1">
      <c r="B41" s="20"/>
      <c r="C41" s="21"/>
    </row>
    <row r="42" spans="2:3" ht="27.95" customHeight="1">
      <c r="B42" s="23"/>
      <c r="C42" s="22"/>
    </row>
    <row r="43" spans="2:3" ht="27.95" customHeight="1">
      <c r="B43" s="24"/>
      <c r="C43" s="24"/>
    </row>
    <row r="44" spans="2:3" ht="27.95" customHeight="1">
      <c r="B44" s="26"/>
      <c r="C44" s="27"/>
    </row>
    <row r="45" spans="2:3" ht="30.95" customHeight="1">
      <c r="B45" s="26"/>
      <c r="C45" s="27"/>
    </row>
    <row r="46" spans="2:3" ht="30.95" customHeight="1">
      <c r="B46" s="207"/>
      <c r="C46" s="27"/>
    </row>
    <row r="47" spans="2:3" ht="30.95" customHeight="1">
      <c r="B47" s="365"/>
      <c r="C47" s="365"/>
    </row>
    <row r="48" spans="2:3" ht="30.95" customHeight="1">
      <c r="B48" s="29"/>
      <c r="C48" s="29"/>
    </row>
    <row r="49" spans="2:3" ht="30.95" customHeight="1">
      <c r="B49" s="30"/>
      <c r="C49" s="30"/>
    </row>
    <row r="50" spans="2:3" ht="30.95" customHeight="1">
      <c r="B50" s="31"/>
      <c r="C50" s="31"/>
    </row>
    <row r="51" spans="2:3" ht="30.95" customHeight="1">
      <c r="B51" s="32"/>
      <c r="C51" s="32"/>
    </row>
    <row r="52" spans="2:3" ht="30.95" customHeight="1">
      <c r="B52" s="26"/>
      <c r="C52" s="27"/>
    </row>
    <row r="53" spans="2:3" ht="30.95" customHeight="1">
      <c r="B53" s="26"/>
      <c r="C53" s="27"/>
    </row>
    <row r="54" spans="2:3" ht="30.95" customHeight="1">
      <c r="B54" s="26"/>
      <c r="C54" s="27"/>
    </row>
    <row r="55" spans="2:3" ht="30.95" customHeight="1">
      <c r="B55" s="26"/>
      <c r="C55" s="27"/>
    </row>
    <row r="56" spans="2:3" ht="30.95" customHeight="1">
      <c r="B56" s="26"/>
      <c r="C56" s="27"/>
    </row>
    <row r="57" spans="2:3" ht="30.95" customHeight="1">
      <c r="B57" s="33"/>
      <c r="C57" s="25"/>
    </row>
    <row r="58" spans="2:3" ht="30.95" customHeight="1">
      <c r="B58" s="26"/>
      <c r="C58" s="27"/>
    </row>
    <row r="59" spans="2:3" ht="30.95" customHeight="1">
      <c r="B59" s="26"/>
      <c r="C59" s="27"/>
    </row>
    <row r="60" spans="2:3" ht="30.95" customHeight="1">
      <c r="B60" s="28"/>
      <c r="C60" s="27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8"/>
  <sheetViews>
    <sheetView showGridLines="0" view="pageLayout" topLeftCell="A34" zoomScale="75" zoomScaleNormal="50" zoomScaleSheetLayoutView="75" zoomScalePageLayoutView="75" workbookViewId="0">
      <selection activeCell="C20" sqref="C20"/>
    </sheetView>
  </sheetViews>
  <sheetFormatPr baseColWidth="10" defaultRowHeight="15"/>
  <cols>
    <col min="1" max="1" width="7" style="3" customWidth="1"/>
    <col min="2" max="2" width="30" style="3" customWidth="1"/>
    <col min="3" max="3" width="17.425781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2" spans="2:11" ht="21.75" customHeight="1"/>
    <row r="3" spans="2:11" ht="38.25" customHeight="1"/>
    <row r="4" spans="2:11" ht="43.5" customHeight="1">
      <c r="B4" s="367" t="s">
        <v>158</v>
      </c>
      <c r="C4" s="367"/>
      <c r="D4" s="367"/>
      <c r="E4" s="367"/>
      <c r="F4" s="367"/>
      <c r="G4" s="367"/>
      <c r="H4" s="367"/>
      <c r="I4" s="367"/>
      <c r="J4" s="367"/>
      <c r="K4" s="367"/>
    </row>
    <row r="5" spans="2:11">
      <c r="B5" s="367"/>
      <c r="C5" s="367"/>
      <c r="D5" s="367"/>
      <c r="E5" s="367"/>
      <c r="F5" s="367"/>
      <c r="G5" s="367"/>
      <c r="H5" s="367"/>
      <c r="I5" s="367"/>
      <c r="J5" s="367"/>
      <c r="K5" s="367"/>
    </row>
    <row r="10" spans="2:11">
      <c r="B10" s="5"/>
      <c r="C10" s="5"/>
    </row>
    <row r="11" spans="2:11" ht="36" customHeight="1">
      <c r="B11" s="15" t="s">
        <v>0</v>
      </c>
      <c r="C11" s="108" t="s">
        <v>29</v>
      </c>
      <c r="E11" s="171">
        <v>100</v>
      </c>
    </row>
    <row r="12" spans="2:11" ht="36" customHeight="1">
      <c r="B12" s="165" t="s">
        <v>143</v>
      </c>
      <c r="C12" s="166">
        <v>375</v>
      </c>
    </row>
    <row r="13" spans="2:11" ht="30.95" customHeight="1">
      <c r="B13" s="167" t="s">
        <v>136</v>
      </c>
      <c r="C13" s="299">
        <v>268</v>
      </c>
    </row>
    <row r="14" spans="2:11" ht="12.75" customHeight="1" thickBot="1">
      <c r="B14" s="168"/>
      <c r="C14" s="166"/>
      <c r="D14" s="7"/>
    </row>
    <row r="15" spans="2:11" ht="60" customHeight="1" thickTop="1">
      <c r="B15" s="169" t="s">
        <v>20</v>
      </c>
      <c r="C15" s="170">
        <f>(C12*E11/C13)-100</f>
        <v>39.925373134328368</v>
      </c>
    </row>
    <row r="20" spans="2:3" ht="15.75" thickBot="1"/>
    <row r="21" spans="2:3">
      <c r="B21" s="83" t="s">
        <v>115</v>
      </c>
      <c r="C21" s="87">
        <v>230</v>
      </c>
    </row>
    <row r="22" spans="2:3">
      <c r="B22" s="84" t="s">
        <v>126</v>
      </c>
      <c r="C22" s="88">
        <v>145</v>
      </c>
    </row>
    <row r="23" spans="2:3">
      <c r="B23" s="84" t="s">
        <v>116</v>
      </c>
      <c r="C23" s="88"/>
    </row>
    <row r="24" spans="2:3" ht="15.75" thickBot="1">
      <c r="B24" s="85" t="s">
        <v>124</v>
      </c>
      <c r="C24" s="89"/>
    </row>
    <row r="25" spans="2:3">
      <c r="C25" s="9">
        <f>SUM(C21:C24)</f>
        <v>375</v>
      </c>
    </row>
    <row r="37" spans="1:11" ht="33.75" customHeight="1"/>
    <row r="39" spans="1:11" ht="24" customHeight="1"/>
    <row r="43" spans="1:11">
      <c r="A43" s="366" t="s">
        <v>159</v>
      </c>
      <c r="B43" s="366"/>
      <c r="C43" s="366"/>
      <c r="D43" s="366"/>
      <c r="E43" s="366"/>
      <c r="F43" s="366"/>
      <c r="G43" s="366"/>
      <c r="H43" s="366"/>
    </row>
    <row r="44" spans="1:11">
      <c r="A44" s="366"/>
      <c r="B44" s="366"/>
      <c r="C44" s="366"/>
      <c r="D44" s="366"/>
      <c r="E44" s="366"/>
      <c r="F44" s="366"/>
      <c r="G44" s="366"/>
      <c r="H44" s="366"/>
    </row>
    <row r="45" spans="1:11">
      <c r="A45" s="366"/>
      <c r="B45" s="366"/>
      <c r="C45" s="366"/>
      <c r="D45" s="366"/>
      <c r="E45" s="366"/>
      <c r="F45" s="366"/>
      <c r="G45" s="366"/>
      <c r="H45" s="366"/>
    </row>
    <row r="47" spans="1:11" ht="15" customHeight="1">
      <c r="C47" s="256"/>
      <c r="D47" s="256"/>
      <c r="E47" s="256"/>
      <c r="F47" s="256"/>
      <c r="G47" s="256"/>
      <c r="H47" s="256"/>
      <c r="I47" s="256"/>
      <c r="J47" s="256"/>
      <c r="K47" s="256"/>
    </row>
    <row r="48" spans="1:11" ht="15" customHeight="1">
      <c r="C48" s="256"/>
      <c r="D48" s="256"/>
      <c r="E48" s="256"/>
      <c r="F48" s="256"/>
      <c r="G48" s="256"/>
      <c r="H48" s="256"/>
      <c r="I48" s="256"/>
      <c r="J48" s="256"/>
      <c r="K48" s="256"/>
    </row>
    <row r="49" spans="2:11" ht="15" customHeight="1">
      <c r="C49" s="256"/>
      <c r="D49" s="256"/>
      <c r="E49" s="256"/>
      <c r="F49" s="256"/>
      <c r="G49" s="256"/>
      <c r="H49" s="256"/>
      <c r="I49" s="256"/>
      <c r="J49" s="256"/>
      <c r="K49" s="256"/>
    </row>
    <row r="52" spans="2:11" ht="18">
      <c r="B52" s="372" t="s">
        <v>174</v>
      </c>
      <c r="C52" s="372"/>
      <c r="F52" s="372" t="s">
        <v>153</v>
      </c>
      <c r="G52" s="372"/>
      <c r="H52" s="372"/>
    </row>
    <row r="53" spans="2:11" ht="15.75" thickBot="1"/>
    <row r="54" spans="2:11" ht="18">
      <c r="B54" s="210" t="s">
        <v>137</v>
      </c>
      <c r="C54" s="211">
        <v>40</v>
      </c>
      <c r="F54" s="368" t="s">
        <v>151</v>
      </c>
      <c r="G54" s="369"/>
      <c r="H54" s="211">
        <v>9</v>
      </c>
    </row>
    <row r="55" spans="2:11" ht="18">
      <c r="B55" s="212"/>
      <c r="C55" s="213"/>
      <c r="F55" s="375"/>
      <c r="G55" s="376"/>
      <c r="H55" s="213"/>
    </row>
    <row r="56" spans="2:11" ht="18">
      <c r="B56" s="212" t="s">
        <v>138</v>
      </c>
      <c r="C56" s="213">
        <v>269</v>
      </c>
      <c r="F56" s="370" t="s">
        <v>152</v>
      </c>
      <c r="G56" s="371"/>
      <c r="H56" s="213">
        <v>24</v>
      </c>
    </row>
    <row r="57" spans="2:11" ht="18">
      <c r="B57" s="212"/>
      <c r="C57" s="213"/>
      <c r="F57" s="375"/>
      <c r="G57" s="376"/>
      <c r="H57" s="213"/>
    </row>
    <row r="58" spans="2:11" ht="18.75" thickBot="1">
      <c r="B58" s="214" t="s">
        <v>139</v>
      </c>
      <c r="C58" s="215">
        <v>40</v>
      </c>
      <c r="F58" s="373" t="s">
        <v>5</v>
      </c>
      <c r="G58" s="374"/>
      <c r="H58" s="215">
        <v>33</v>
      </c>
    </row>
    <row r="59" spans="2:11" ht="18">
      <c r="B59" s="208"/>
      <c r="C59" s="208"/>
    </row>
    <row r="60" spans="2:11">
      <c r="B60" s="367" t="s">
        <v>92</v>
      </c>
      <c r="C60" s="367"/>
      <c r="D60" s="367"/>
      <c r="E60" s="367"/>
      <c r="F60" s="367"/>
      <c r="G60" s="367"/>
      <c r="H60" s="367"/>
      <c r="I60" s="367"/>
    </row>
    <row r="61" spans="2:11" ht="15" customHeight="1">
      <c r="B61" s="367"/>
      <c r="C61" s="367"/>
      <c r="D61" s="367"/>
      <c r="E61" s="367"/>
      <c r="F61" s="367"/>
      <c r="G61" s="367"/>
      <c r="H61" s="367"/>
      <c r="I61" s="367"/>
      <c r="J61" s="256"/>
      <c r="K61" s="256"/>
    </row>
    <row r="62" spans="2:11" ht="15" customHeight="1">
      <c r="C62" s="256"/>
      <c r="D62" s="256"/>
      <c r="E62" s="256"/>
      <c r="F62" s="256"/>
      <c r="G62" s="256"/>
      <c r="H62" s="256"/>
      <c r="I62" s="256"/>
      <c r="J62" s="256"/>
      <c r="K62" s="256"/>
    </row>
    <row r="63" spans="2:11" ht="18">
      <c r="C63" s="217" t="s">
        <v>171</v>
      </c>
    </row>
    <row r="64" spans="2:11" ht="2.25" customHeight="1"/>
    <row r="65" spans="2:3" ht="18">
      <c r="B65" s="216" t="s">
        <v>92</v>
      </c>
      <c r="C65" s="209">
        <v>61</v>
      </c>
    </row>
    <row r="66" spans="2:3" ht="18">
      <c r="B66" s="216"/>
      <c r="C66" s="209"/>
    </row>
    <row r="67" spans="2:3" ht="36">
      <c r="B67" s="324" t="s">
        <v>140</v>
      </c>
      <c r="C67" s="209">
        <v>0</v>
      </c>
    </row>
    <row r="68" spans="2:3" ht="18">
      <c r="B68" s="216"/>
      <c r="C68" s="209"/>
    </row>
    <row r="69" spans="2:3" ht="18">
      <c r="B69" s="216" t="s">
        <v>141</v>
      </c>
      <c r="C69" s="209">
        <v>24</v>
      </c>
    </row>
    <row r="70" spans="2:3" ht="18">
      <c r="B70" s="216"/>
      <c r="C70" s="209"/>
    </row>
    <row r="71" spans="2:3" ht="18">
      <c r="B71" s="216" t="s">
        <v>142</v>
      </c>
      <c r="C71" s="209">
        <v>9</v>
      </c>
    </row>
    <row r="72" spans="2:3" ht="18">
      <c r="B72" s="216"/>
      <c r="C72" s="209"/>
    </row>
    <row r="73" spans="2:3" ht="18">
      <c r="B73" s="216" t="s">
        <v>137</v>
      </c>
      <c r="C73" s="209">
        <v>11</v>
      </c>
    </row>
    <row r="74" spans="2:3" ht="18">
      <c r="B74" s="216"/>
      <c r="C74" s="209"/>
    </row>
    <row r="75" spans="2:3" ht="18">
      <c r="B75" s="216" t="s">
        <v>138</v>
      </c>
      <c r="C75" s="209">
        <v>40</v>
      </c>
    </row>
    <row r="76" spans="2:3" ht="18">
      <c r="B76" s="216"/>
      <c r="C76" s="209"/>
    </row>
    <row r="77" spans="2:3" ht="18">
      <c r="B77" s="216" t="s">
        <v>139</v>
      </c>
      <c r="C77" s="209">
        <v>28</v>
      </c>
    </row>
    <row r="78" spans="2:3" ht="18">
      <c r="B78" s="216"/>
      <c r="C78" s="209"/>
    </row>
  </sheetData>
  <mergeCells count="10">
    <mergeCell ref="A43:H45"/>
    <mergeCell ref="B4:K5"/>
    <mergeCell ref="B60:I61"/>
    <mergeCell ref="F54:G54"/>
    <mergeCell ref="F56:G56"/>
    <mergeCell ref="F52:H52"/>
    <mergeCell ref="F58:G58"/>
    <mergeCell ref="F55:G55"/>
    <mergeCell ref="F57:G57"/>
    <mergeCell ref="B52:C5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CONSIG. M.P.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2022-12-08T02:30:12Z</cp:lastPrinted>
  <dcterms:created xsi:type="dcterms:W3CDTF">2014-01-30T18:25:03Z</dcterms:created>
  <dcterms:modified xsi:type="dcterms:W3CDTF">2023-01-07T01:03:51Z</dcterms:modified>
</cp:coreProperties>
</file>